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U:\Monthly Process\Call Tracker (CD25)\02-24 Activity - April24 Remittance\"/>
    </mc:Choice>
  </mc:AlternateContent>
  <xr:revisionPtr revIDLastSave="0" documentId="13_ncr:1_{3D4108B5-8FDA-427D-8853-D3A276ED42ED}" xr6:coauthVersionLast="47" xr6:coauthVersionMax="47" xr10:uidLastSave="{00000000-0000-0000-0000-000000000000}"/>
  <bookViews>
    <workbookView xWindow="28680" yWindow="-120" windowWidth="29040" windowHeight="15840" activeTab="1" xr2:uid="{9471A83E-E3D0-4BFE-863C-02C9D61140AF}"/>
  </bookViews>
  <sheets>
    <sheet name="Redemption &amp; Maturity Tracker" sheetId="10" r:id="rId1"/>
    <sheet name="Tender Tracker" sheetId="5" r:id="rId2"/>
  </sheets>
  <definedNames>
    <definedName name="_xlnm._FilterDatabase" localSheetId="1" hidden="1">'Tender Tracker'!$A$11:$N$11</definedName>
  </definedName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4" i="5" l="1"/>
  <c r="M64" i="5" l="1"/>
  <c r="M65" i="5"/>
  <c r="M66" i="5"/>
  <c r="M67" i="5"/>
  <c r="M68" i="5"/>
  <c r="L64" i="5"/>
  <c r="L65" i="5"/>
  <c r="L66" i="5"/>
  <c r="L67" i="5"/>
  <c r="L68" i="5"/>
  <c r="J32" i="5"/>
  <c r="L32" i="5" s="1"/>
  <c r="L13" i="5"/>
  <c r="L14" i="5"/>
  <c r="L15" i="5"/>
  <c r="L16" i="5"/>
  <c r="L17" i="5"/>
  <c r="L18" i="5"/>
  <c r="L19" i="5"/>
  <c r="L20" i="5"/>
  <c r="L21" i="5"/>
  <c r="L22" i="5"/>
  <c r="L23" i="5"/>
  <c r="L24" i="5"/>
  <c r="L25" i="5"/>
  <c r="L26" i="5"/>
  <c r="L27" i="5"/>
  <c r="L28" i="5"/>
  <c r="L29" i="5"/>
  <c r="L30" i="5"/>
  <c r="L31" i="5"/>
  <c r="L33" i="5"/>
  <c r="L34" i="5"/>
  <c r="L35" i="5"/>
  <c r="L36" i="5"/>
  <c r="L37" i="5"/>
  <c r="L38" i="5"/>
  <c r="L39" i="5"/>
  <c r="L40" i="5"/>
  <c r="L41" i="5"/>
  <c r="L42" i="5"/>
  <c r="L43" i="5"/>
  <c r="L44" i="5"/>
  <c r="L45" i="5"/>
  <c r="L46" i="5"/>
  <c r="L47" i="5"/>
  <c r="L48" i="5"/>
  <c r="L49" i="5"/>
  <c r="L50" i="5"/>
  <c r="L51" i="5"/>
  <c r="L52" i="5"/>
  <c r="L53" i="5"/>
  <c r="L54" i="5"/>
  <c r="L55" i="5"/>
  <c r="L56" i="5"/>
  <c r="L57" i="5"/>
  <c r="L58" i="5"/>
  <c r="L59" i="5"/>
  <c r="L60" i="5"/>
  <c r="L61" i="5"/>
  <c r="L62" i="5"/>
  <c r="L63" i="5"/>
  <c r="M13" i="5" l="1"/>
  <c r="M63" i="5"/>
  <c r="M62" i="5"/>
  <c r="M61" i="5"/>
  <c r="M60" i="5"/>
  <c r="M59" i="5"/>
  <c r="M58" i="5"/>
  <c r="M57" i="5"/>
  <c r="M56" i="5"/>
  <c r="M55" i="5"/>
  <c r="M54" i="5"/>
  <c r="M53" i="5"/>
  <c r="M52" i="5"/>
  <c r="M51" i="5"/>
  <c r="M50" i="5"/>
  <c r="M49" i="5"/>
  <c r="M48" i="5"/>
  <c r="M47" i="5"/>
  <c r="M46" i="5"/>
  <c r="M45" i="5"/>
  <c r="M44" i="5"/>
  <c r="M43" i="5"/>
  <c r="M42" i="5"/>
  <c r="M41" i="5"/>
  <c r="M40" i="5"/>
  <c r="M39" i="5"/>
  <c r="M38" i="5"/>
  <c r="M37" i="5"/>
  <c r="M36" i="5"/>
  <c r="M35" i="5"/>
  <c r="M34" i="5"/>
  <c r="M33" i="5"/>
  <c r="M32" i="5"/>
  <c r="M31" i="5"/>
  <c r="M30" i="5"/>
  <c r="M29" i="5"/>
  <c r="M28" i="5"/>
  <c r="M27" i="5"/>
  <c r="M26" i="5"/>
  <c r="M25" i="5"/>
  <c r="M24" i="5"/>
  <c r="M23" i="5"/>
  <c r="M22" i="5"/>
  <c r="M21" i="5"/>
  <c r="M20" i="5"/>
  <c r="M19" i="5"/>
  <c r="M18" i="5"/>
  <c r="M17" i="5"/>
  <c r="M16" i="5"/>
  <c r="M15" i="5"/>
  <c r="M14" i="5"/>
  <c r="M12" i="5"/>
  <c r="J9" i="5" l="1"/>
</calcChain>
</file>

<file path=xl/sharedStrings.xml><?xml version="1.0" encoding="utf-8"?>
<sst xmlns="http://schemas.openxmlformats.org/spreadsheetml/2006/main" count="999" uniqueCount="236">
  <si>
    <t>Trust Name</t>
  </si>
  <si>
    <t>Group Type</t>
  </si>
  <si>
    <t>Credit Protection Type</t>
  </si>
  <si>
    <t>Optional Collateral Call %</t>
  </si>
  <si>
    <t>Optional Early Redemption Term</t>
  </si>
  <si>
    <t>Optional Early Redemption Date</t>
  </si>
  <si>
    <t>Maturity Term</t>
  </si>
  <si>
    <t>Maturity Date</t>
  </si>
  <si>
    <t>Optional Call Not Exercised</t>
  </si>
  <si>
    <t>Most Junior Class Remaining Outstanding</t>
  </si>
  <si>
    <t>Current Reference Obligation Balance  ($M)</t>
  </si>
  <si>
    <t>Cut Off Date Reference Obligation Balance  ($M)</t>
  </si>
  <si>
    <t>Current Reference Pool Collateral Factor</t>
  </si>
  <si>
    <t>Remaining Months to Optional Early Redemption</t>
  </si>
  <si>
    <t>Remaining Months to Maturity Date</t>
  </si>
  <si>
    <t>Optional 10% Collateral Call Amount ($M)</t>
  </si>
  <si>
    <t>Remaining Collateral to Achieve Optional 10% Call Amount ($M)</t>
  </si>
  <si>
    <r>
      <rPr>
        <b/>
        <u/>
        <sz val="10"/>
        <color rgb="FF000000"/>
        <rFont val="Times New Roman"/>
        <family val="1"/>
      </rPr>
      <t>Disclaimer</t>
    </r>
    <r>
      <rPr>
        <sz val="10"/>
        <color indexed="8"/>
        <rFont val="Times New Roman"/>
        <family val="1"/>
      </rPr>
      <t xml:space="preserve">:  
The data set forth herein is as of the date of publication only; Fannie Mae shall have no obligation to update it. Many factors impact the decision to exercise an option to call a transaction and Fannie Mae does not warrant the completeness or accuracy of the data or that the data contains all relevant information necessary to understand or predict the likelihood that an option to terminate a transaction will be exercised, nor does the exercise, or declination to exercise an option to terminate a given transaction indicate that Fannie Mae will exercise or decline to exercise other options to terminate that or other transactions in the future. Users of the data must make their own determinations as to the usefulness and sufficiency of the data for their purposes. 
The information provided herein does not constitute an offer to sell or the solicitation of an offer to buy any security and is not to be considered offering materials with respect to any security.  
Investors considering purchasing a Fannie Mae security should read and ensure they understand the offering documents pursuant to which such security was offered and any ongoing performance-related information with respect to such security that may have been published. In addition, any potential investors in a Fannie Mae security should consult their own financial and legal advisors for information about such security, the risks and investment considerations arising from an investment in such security, the appropriate tools to analyze such investment and the suitability of such investment in each investor's particular circumstances.
Fannie Mae securities, together with interest thereon, are not guaranteed by the United States and do not constitute a debt or obligation of the United States or of any agency or instrumentality thereof. </t>
    </r>
  </si>
  <si>
    <t>As of</t>
  </si>
  <si>
    <t>2013-C01</t>
  </si>
  <si>
    <t>Group 1</t>
  </si>
  <si>
    <t>N/A</t>
  </si>
  <si>
    <t>10 years</t>
  </si>
  <si>
    <t>M2</t>
  </si>
  <si>
    <t>2014-C01</t>
  </si>
  <si>
    <t>30711XAD6</t>
  </si>
  <si>
    <t>2014-C02</t>
  </si>
  <si>
    <t>1M2</t>
  </si>
  <si>
    <t>30711XAF1</t>
  </si>
  <si>
    <t>Group 2</t>
  </si>
  <si>
    <t>2M2</t>
  </si>
  <si>
    <t>30711XAH7</t>
  </si>
  <si>
    <t>2014-C03</t>
  </si>
  <si>
    <t>30711XAK0</t>
  </si>
  <si>
    <t>30711XAM6</t>
  </si>
  <si>
    <t>2014-C04</t>
  </si>
  <si>
    <t>30711XAP9</t>
  </si>
  <si>
    <t>2015-C01</t>
  </si>
  <si>
    <t>30711XAT1</t>
  </si>
  <si>
    <t>2015-C02</t>
  </si>
  <si>
    <t>30711XAX2</t>
  </si>
  <si>
    <t>2015-C03</t>
  </si>
  <si>
    <t>30711XBB9</t>
  </si>
  <si>
    <t>2015-C04</t>
  </si>
  <si>
    <t>Actual</t>
  </si>
  <si>
    <t xml:space="preserve">10 years </t>
  </si>
  <si>
    <t>12.5 years</t>
  </si>
  <si>
    <t>30711XBF0</t>
  </si>
  <si>
    <t>30711XBH6</t>
  </si>
  <si>
    <t>2016-C01</t>
  </si>
  <si>
    <t>30711XBU7</t>
  </si>
  <si>
    <t>2016-C02</t>
  </si>
  <si>
    <t>2016-C03</t>
  </si>
  <si>
    <t>2016-C04</t>
  </si>
  <si>
    <t>2016-C05</t>
  </si>
  <si>
    <t>2016-C06</t>
  </si>
  <si>
    <t>2016-C07</t>
  </si>
  <si>
    <t>2017-C01</t>
  </si>
  <si>
    <t>1B1</t>
  </si>
  <si>
    <t>30711XEQ3</t>
  </si>
  <si>
    <t>2017-C02</t>
  </si>
  <si>
    <t>2B1</t>
  </si>
  <si>
    <t>2017-C03</t>
  </si>
  <si>
    <t>30711XJW5</t>
  </si>
  <si>
    <t>2017-C04</t>
  </si>
  <si>
    <t>2017-C05</t>
  </si>
  <si>
    <t>30711XNW0</t>
  </si>
  <si>
    <t>2017-C06</t>
  </si>
  <si>
    <t>30711XSW5</t>
  </si>
  <si>
    <t>2017-C07</t>
  </si>
  <si>
    <t>2018-C01</t>
  </si>
  <si>
    <t>30711XYW8</t>
  </si>
  <si>
    <t>2018-C02</t>
  </si>
  <si>
    <t>30711XC44</t>
  </si>
  <si>
    <t>2018-C03</t>
  </si>
  <si>
    <t>30711XJ62</t>
  </si>
  <si>
    <t>2018-C04</t>
  </si>
  <si>
    <t>2018-C05</t>
  </si>
  <si>
    <t>30711XY32</t>
  </si>
  <si>
    <t>2018-C06</t>
  </si>
  <si>
    <t>30711X5V2</t>
  </si>
  <si>
    <t>2018-R07</t>
  </si>
  <si>
    <t>2019-R01</t>
  </si>
  <si>
    <t>2019-R02</t>
  </si>
  <si>
    <t>2019-R03</t>
  </si>
  <si>
    <t>2019-R04</t>
  </si>
  <si>
    <t>7 years</t>
  </si>
  <si>
    <t xml:space="preserve">20 years </t>
  </si>
  <si>
    <t>2019-R05</t>
  </si>
  <si>
    <t>2019-R06</t>
  </si>
  <si>
    <t>2019-R07</t>
  </si>
  <si>
    <t>2019-HRP1</t>
  </si>
  <si>
    <t>NA</t>
  </si>
  <si>
    <t>B1</t>
  </si>
  <si>
    <t>2020-R01</t>
  </si>
  <si>
    <t>7 Years</t>
  </si>
  <si>
    <t>2020-R02</t>
  </si>
  <si>
    <t>2020-SBT</t>
  </si>
  <si>
    <t>2021-R01</t>
  </si>
  <si>
    <t>5 Years</t>
  </si>
  <si>
    <t>2021-R02</t>
  </si>
  <si>
    <t>2021-R03</t>
  </si>
  <si>
    <t>2022-R01</t>
  </si>
  <si>
    <t>2022-R02</t>
  </si>
  <si>
    <t>2022-R03</t>
  </si>
  <si>
    <t>2022-R04</t>
  </si>
  <si>
    <t>2022-R05</t>
  </si>
  <si>
    <t>2022-R06</t>
  </si>
  <si>
    <t>2022-R07</t>
  </si>
  <si>
    <t>2022-R08</t>
  </si>
  <si>
    <t>2022-R09</t>
  </si>
  <si>
    <t>2023-R01</t>
  </si>
  <si>
    <t>2023-R02</t>
  </si>
  <si>
    <t>Fixed</t>
  </si>
  <si>
    <t>30711X5R1</t>
  </si>
  <si>
    <t>30711X3H5</t>
  </si>
  <si>
    <t>30711XY24</t>
  </si>
  <si>
    <t>30711XR63</t>
  </si>
  <si>
    <t>30711XJ70</t>
  </si>
  <si>
    <t>30711XC36</t>
  </si>
  <si>
    <t>30711XYX6</t>
  </si>
  <si>
    <t>30711XUX0</t>
  </si>
  <si>
    <t>30711XWX8</t>
  </si>
  <si>
    <t>30711XQX5</t>
  </si>
  <si>
    <t>30711XSX3</t>
  </si>
  <si>
    <t>30711XNX8</t>
  </si>
  <si>
    <t>30711XLT9</t>
  </si>
  <si>
    <t>30711XJX3</t>
  </si>
  <si>
    <t>30711XGP3</t>
  </si>
  <si>
    <t>30711XEP5</t>
  </si>
  <si>
    <t>30711XEC4</t>
  </si>
  <si>
    <t>30711XDS0</t>
  </si>
  <si>
    <t>30711XDK7</t>
  </si>
  <si>
    <t>30711XDA9</t>
  </si>
  <si>
    <t>30711XCT9</t>
  </si>
  <si>
    <t>30711XCB8</t>
  </si>
  <si>
    <t>30711XBM5</t>
  </si>
  <si>
    <t>Current Class Factor</t>
  </si>
  <si>
    <t>Spread</t>
  </si>
  <si>
    <t>Note Class</t>
  </si>
  <si>
    <t>Class Cohort</t>
  </si>
  <si>
    <t>CUSIP</t>
  </si>
  <si>
    <t>Issuance Year</t>
  </si>
  <si>
    <t>Most Junior Class Issued</t>
  </si>
  <si>
    <t>Most Junior Class*</t>
  </si>
  <si>
    <t>Most Junior CUSIP*</t>
  </si>
  <si>
    <t>Original Face Amount* ($M)</t>
  </si>
  <si>
    <t>Cumulative Original Face Amount Tendered*
($M)</t>
  </si>
  <si>
    <t>Original Face Amount Outstanding* 
($M)</t>
  </si>
  <si>
    <t>Current Class Factor*</t>
  </si>
  <si>
    <t>Current Class Balance* 
($M)</t>
  </si>
  <si>
    <t xml:space="preserve">Tender Activity as of </t>
  </si>
  <si>
    <t>Cumulative Original Face % Tendered</t>
  </si>
  <si>
    <t>Original Face Remaining Outstanding
($M)</t>
  </si>
  <si>
    <t>Current Face Remaining Outstanding 
($M)</t>
  </si>
  <si>
    <t>Total Tendered ($M)</t>
  </si>
  <si>
    <t>2023-R03</t>
  </si>
  <si>
    <t xml:space="preserve">Termination Method**
</t>
  </si>
  <si>
    <t>*Bond Details below reflect the Most Junior Class Remaining Outstanding as of the stated period. 
The Most Junior Class Remaining Outstanding can change based on performance and tender activity. 
Comprehensive Tender activity can be found on the Tender Tracker tab.</t>
  </si>
  <si>
    <t>Tender Tracker includes the CAS bonds with successful retirement activity, as of the period stated.</t>
  </si>
  <si>
    <t>2023-R04</t>
  </si>
  <si>
    <t>2023-R05</t>
  </si>
  <si>
    <t>2023-R06</t>
  </si>
  <si>
    <t>2023-R07</t>
  </si>
  <si>
    <t>30711XUW2</t>
  </si>
  <si>
    <t>30711XWW0</t>
  </si>
  <si>
    <t>30711XR30</t>
  </si>
  <si>
    <t>30711X3M4</t>
  </si>
  <si>
    <t>30711XCL6</t>
  </si>
  <si>
    <t>30711XGQ1</t>
  </si>
  <si>
    <t>30711XLU6</t>
  </si>
  <si>
    <t>30711XQW7</t>
  </si>
  <si>
    <t>30711XAB0</t>
  </si>
  <si>
    <t>30711XAR5</t>
  </si>
  <si>
    <t>30711XAV6</t>
  </si>
  <si>
    <t>30711XAZ7</t>
  </si>
  <si>
    <t>30711XBD5</t>
  </si>
  <si>
    <t>1B</t>
  </si>
  <si>
    <t>30711XBQ6</t>
  </si>
  <si>
    <t>30711XCH5</t>
  </si>
  <si>
    <t>30711XCR3</t>
  </si>
  <si>
    <t>2B</t>
  </si>
  <si>
    <t>30711XCY8</t>
  </si>
  <si>
    <t>30711XDB7</t>
  </si>
  <si>
    <t>30711XDN1</t>
  </si>
  <si>
    <t>30711XDY7</t>
  </si>
  <si>
    <t>30711XEJ9</t>
  </si>
  <si>
    <t>20753QAF6</t>
  </si>
  <si>
    <t>20754FAL6</t>
  </si>
  <si>
    <t>20753KAF9</t>
  </si>
  <si>
    <t>20753MAE8</t>
  </si>
  <si>
    <t>20753TAC7</t>
  </si>
  <si>
    <t>20754HAD0</t>
  </si>
  <si>
    <t>20754JAC8</t>
  </si>
  <si>
    <t>20753WAE6</t>
  </si>
  <si>
    <t>20754PAD2</t>
  </si>
  <si>
    <t>20753VBT4</t>
  </si>
  <si>
    <t>20753VDL9</t>
  </si>
  <si>
    <t>1B2</t>
  </si>
  <si>
    <t>20754RAJ5</t>
  </si>
  <si>
    <t>2B2</t>
  </si>
  <si>
    <t>20754KAJ0</t>
  </si>
  <si>
    <t>20754AAJ2</t>
  </si>
  <si>
    <t>20754LAJ8</t>
  </si>
  <si>
    <t>20754BAJ0</t>
  </si>
  <si>
    <t>20753XAJ3</t>
  </si>
  <si>
    <t>20753YAL6</t>
  </si>
  <si>
    <t>20754DAJ6</t>
  </si>
  <si>
    <t>20754NAR6</t>
  </si>
  <si>
    <t>20754MAL1</t>
  </si>
  <si>
    <t>20755DAF3</t>
  </si>
  <si>
    <t>20753DAF5</t>
  </si>
  <si>
    <t>207932AF1</t>
  </si>
  <si>
    <t>20755AAE2</t>
  </si>
  <si>
    <t>20753ACF9</t>
  </si>
  <si>
    <t>20754QAJ7</t>
  </si>
  <si>
    <t>207942AD5</t>
  </si>
  <si>
    <t>20754EAJ4</t>
  </si>
  <si>
    <t>Y</t>
  </si>
  <si>
    <t>20753BAF9</t>
  </si>
  <si>
    <t>2023-R08</t>
  </si>
  <si>
    <t>20755CAF5</t>
  </si>
  <si>
    <t>2024-R01</t>
  </si>
  <si>
    <t>5 years</t>
  </si>
  <si>
    <t>20753UAJ9</t>
  </si>
  <si>
    <t>Original Face Amount ($M)</t>
  </si>
  <si>
    <t>Cumulative Original Face Amount Tendered
($M)</t>
  </si>
  <si>
    <t>2024-R02</t>
  </si>
  <si>
    <t>20754GAJ9</t>
  </si>
  <si>
    <t>20754CAB5</t>
  </si>
  <si>
    <t>20754WAB1</t>
  </si>
  <si>
    <t>2024-R03</t>
  </si>
  <si>
    <t>207941AF2</t>
  </si>
  <si>
    <t>**Termination Method:
1: 10% Optional Collateral
2: Optional Early Redemption
3: Maturity Date 
4: Most Junior Class - PIF
5: Tender Activity</t>
  </si>
  <si>
    <t>20754CAF6</t>
  </si>
  <si>
    <t>20754WAC9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</si>
</sst>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8" formatCode="&quot;$&quot;#,##0.00_);[Red]\(&quot;$&quot;#,##0.00\)"/>
    <numFmt numFmtId="43" formatCode="_(* #,##0.00_);_(* \(#,##0.00\);_(* &quot;-&quot;??_);_(@_)"/>
    <numFmt numFmtId="164" formatCode="&quot;$&quot;#,##0.00,,"/>
    <numFmt numFmtId="165" formatCode="0.000000"/>
    <numFmt numFmtId="166" formatCode="[$-409]mmm\-yy;@"/>
    <numFmt numFmtId="167" formatCode="_(* #,##0.00000_);_(* \(#,##0.00000\);_(* &quot;-&quot;??_);_(@_)"/>
    <numFmt numFmtId="168" formatCode="_(* #,##0_);_(* \(#,##0\);_(* &quot;-&quot;??_);_(@_)"/>
    <numFmt numFmtId="169" formatCode="&quot;$&quot;#,##0.000,,"/>
    <numFmt numFmtId="170" formatCode="&quot;$&quot;#,##0.00"/>
  </numFmts>
  <fonts count="13" x14ac:knownFonts="1">
    <font>
      <sz val="11"/>
      <color indexed="8"/>
      <name val="Calibri"/>
      <family val="2"/>
      <scheme val="minor"/>
    </font>
    <font>
      <sz val="11"/>
      <color theme="1"/>
      <name val="Calibri"/>
      <family val="2"/>
      <scheme val="minor"/>
    </font>
    <font>
      <sz val="11"/>
      <color rgb="FFFF0000"/>
      <name val="Calibri"/>
      <family val="2"/>
      <scheme val="minor"/>
    </font>
    <font>
      <sz val="11"/>
      <color indexed="8"/>
      <name val="Calibri"/>
      <family val="2"/>
      <scheme val="minor"/>
    </font>
    <font>
      <sz val="10"/>
      <color indexed="8"/>
      <name val="Times New Roman"/>
      <family val="1"/>
    </font>
    <font>
      <b/>
      <sz val="11"/>
      <color indexed="8"/>
      <name val="Calibri"/>
      <family val="2"/>
      <scheme val="minor"/>
    </font>
    <font>
      <sz val="12"/>
      <color indexed="8"/>
      <name val="Calibri"/>
      <family val="2"/>
      <scheme val="minor"/>
    </font>
    <font>
      <b/>
      <sz val="11"/>
      <name val="Calibri"/>
      <family val="2"/>
      <scheme val="minor"/>
    </font>
    <font>
      <sz val="11"/>
      <name val="Calibri"/>
      <family val="2"/>
      <scheme val="minor"/>
    </font>
    <font>
      <b/>
      <u/>
      <sz val="10"/>
      <color rgb="FF000000"/>
      <name val="Times New Roman"/>
      <family val="1"/>
    </font>
    <font>
      <b/>
      <sz val="10"/>
      <color indexed="8"/>
      <name val="Times New Roman"/>
      <family val="1"/>
    </font>
    <font>
      <sz val="11"/>
      <color indexed="8"/>
      <name val="Times New Roman"/>
      <family val="1"/>
    </font>
    <font>
      <b/>
      <sz val="12"/>
      <color indexed="8"/>
      <name val="Times New Roman"/>
      <family val="1"/>
    </font>
  </fonts>
  <fills count="4">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43" fontId="3" fillId="0" borderId="0" applyFont="0" applyFill="0" applyBorder="0" applyAlignment="0" applyProtection="0"/>
    <xf numFmtId="9" fontId="3"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80">
    <xf numFmtId="0" fontId="0" fillId="0" borderId="0" xfId="0"/>
    <xf numFmtId="0" fontId="5" fillId="2" borderId="2" xfId="0" applyFont="1" applyFill="1" applyBorder="1" applyAlignment="1">
      <alignment horizontal="center" vertical="center" wrapText="1"/>
    </xf>
    <xf numFmtId="9" fontId="5" fillId="2" borderId="2" xfId="2" applyFont="1" applyFill="1" applyBorder="1" applyAlignment="1">
      <alignment horizontal="center" vertical="center" wrapText="1"/>
    </xf>
    <xf numFmtId="164" fontId="5" fillId="2" borderId="2" xfId="0" applyNumberFormat="1" applyFont="1" applyFill="1" applyBorder="1" applyAlignment="1">
      <alignment horizontal="center" vertical="center" wrapText="1"/>
    </xf>
    <xf numFmtId="0" fontId="0" fillId="0" borderId="0" xfId="0" applyAlignment="1">
      <alignment vertical="center"/>
    </xf>
    <xf numFmtId="0" fontId="5" fillId="0" borderId="2" xfId="0" applyFont="1" applyBorder="1" applyAlignment="1">
      <alignment horizontal="center"/>
    </xf>
    <xf numFmtId="0" fontId="0" fillId="0" borderId="2" xfId="0" applyBorder="1" applyAlignment="1">
      <alignment horizontal="center"/>
    </xf>
    <xf numFmtId="9" fontId="0" fillId="0" borderId="2" xfId="2" applyFont="1" applyBorder="1" applyAlignment="1">
      <alignment horizontal="center"/>
    </xf>
    <xf numFmtId="14" fontId="0" fillId="0" borderId="2" xfId="0" applyNumberFormat="1" applyBorder="1" applyAlignment="1">
      <alignment horizontal="center"/>
    </xf>
    <xf numFmtId="166" fontId="0" fillId="0" borderId="2" xfId="0" applyNumberFormat="1" applyBorder="1" applyAlignment="1">
      <alignment horizontal="center"/>
    </xf>
    <xf numFmtId="0" fontId="6" fillId="0" borderId="2" xfId="0" applyFont="1" applyBorder="1" applyAlignment="1">
      <alignment horizontal="center"/>
    </xf>
    <xf numFmtId="164" fontId="0" fillId="0" borderId="2" xfId="1" applyNumberFormat="1" applyFont="1" applyBorder="1" applyAlignment="1">
      <alignment horizontal="center"/>
    </xf>
    <xf numFmtId="165" fontId="0" fillId="0" borderId="2" xfId="0" applyNumberFormat="1" applyBorder="1" applyAlignment="1">
      <alignment horizontal="center"/>
    </xf>
    <xf numFmtId="167" fontId="0" fillId="0" borderId="2" xfId="1" applyNumberFormat="1" applyFont="1" applyBorder="1" applyAlignment="1">
      <alignment horizontal="center"/>
    </xf>
    <xf numFmtId="167" fontId="0" fillId="0" borderId="2" xfId="1" applyNumberFormat="1" applyFont="1" applyFill="1" applyBorder="1" applyAlignment="1">
      <alignment horizontal="center"/>
    </xf>
    <xf numFmtId="168" fontId="0" fillId="3" borderId="2" xfId="1" applyNumberFormat="1" applyFont="1" applyFill="1" applyBorder="1" applyAlignment="1">
      <alignment horizontal="center"/>
    </xf>
    <xf numFmtId="164" fontId="0" fillId="3" borderId="2" xfId="1" applyNumberFormat="1" applyFont="1" applyFill="1" applyBorder="1" applyAlignment="1">
      <alignment horizontal="center"/>
    </xf>
    <xf numFmtId="9" fontId="0" fillId="0" borderId="2" xfId="2" applyFont="1" applyFill="1" applyBorder="1" applyAlignment="1">
      <alignment horizontal="center"/>
    </xf>
    <xf numFmtId="0" fontId="7" fillId="0" borderId="2" xfId="0" applyFont="1" applyBorder="1" applyAlignment="1">
      <alignment horizontal="center"/>
    </xf>
    <xf numFmtId="0" fontId="8" fillId="0" borderId="2" xfId="0" applyFont="1" applyBorder="1" applyAlignment="1">
      <alignment horizontal="center"/>
    </xf>
    <xf numFmtId="9" fontId="8" fillId="0" borderId="2" xfId="2" applyFont="1" applyFill="1" applyBorder="1" applyAlignment="1">
      <alignment horizontal="center"/>
    </xf>
    <xf numFmtId="166" fontId="8" fillId="0" borderId="2" xfId="0" applyNumberFormat="1" applyFont="1" applyBorder="1" applyAlignment="1">
      <alignment horizontal="center"/>
    </xf>
    <xf numFmtId="167" fontId="8" fillId="0" borderId="2" xfId="1" applyNumberFormat="1" applyFont="1" applyBorder="1" applyAlignment="1">
      <alignment horizontal="center"/>
    </xf>
    <xf numFmtId="0" fontId="2" fillId="0" borderId="0" xfId="0" applyFont="1"/>
    <xf numFmtId="0" fontId="0" fillId="0" borderId="0" xfId="0" applyAlignment="1">
      <alignment horizontal="center"/>
    </xf>
    <xf numFmtId="0" fontId="6" fillId="0" borderId="0" xfId="0" applyFont="1" applyAlignment="1">
      <alignment horizontal="center"/>
    </xf>
    <xf numFmtId="164" fontId="0" fillId="0" borderId="0" xfId="0" applyNumberFormat="1" applyAlignment="1">
      <alignment horizontal="center"/>
    </xf>
    <xf numFmtId="0" fontId="5" fillId="0" borderId="0" xfId="0" applyFont="1" applyAlignment="1">
      <alignment horizontal="center"/>
    </xf>
    <xf numFmtId="9" fontId="0" fillId="0" borderId="0" xfId="2" applyFont="1" applyAlignment="1">
      <alignment horizontal="center"/>
    </xf>
    <xf numFmtId="169" fontId="0" fillId="0" borderId="2" xfId="1" applyNumberFormat="1" applyFont="1" applyFill="1" applyBorder="1" applyAlignment="1">
      <alignment horizontal="center"/>
    </xf>
    <xf numFmtId="164" fontId="0" fillId="0" borderId="2" xfId="1" applyNumberFormat="1" applyFont="1" applyFill="1" applyBorder="1" applyAlignment="1">
      <alignment horizontal="center"/>
    </xf>
    <xf numFmtId="10" fontId="0" fillId="0" borderId="2" xfId="5" applyNumberFormat="1" applyFont="1" applyBorder="1" applyAlignment="1">
      <alignment horizontal="center"/>
    </xf>
    <xf numFmtId="0" fontId="4" fillId="0" borderId="0" xfId="0" applyFont="1" applyAlignment="1">
      <alignment horizontal="left" vertical="center"/>
    </xf>
    <xf numFmtId="43" fontId="0" fillId="0" borderId="2" xfId="4" applyFont="1" applyBorder="1" applyAlignment="1">
      <alignment horizontal="center"/>
    </xf>
    <xf numFmtId="0" fontId="10" fillId="0" borderId="0" xfId="0" applyFont="1" applyAlignment="1">
      <alignment horizontal="left" vertical="center"/>
    </xf>
    <xf numFmtId="17" fontId="10" fillId="0" borderId="0" xfId="0" applyNumberFormat="1" applyFont="1" applyAlignment="1">
      <alignment horizontal="left" vertical="center"/>
    </xf>
    <xf numFmtId="0" fontId="4" fillId="0" borderId="3" xfId="0" applyFont="1" applyBorder="1" applyAlignment="1">
      <alignment vertical="center"/>
    </xf>
    <xf numFmtId="164" fontId="5" fillId="0" borderId="2" xfId="1" applyNumberFormat="1" applyFont="1" applyBorder="1" applyAlignment="1">
      <alignment horizontal="center"/>
    </xf>
    <xf numFmtId="8" fontId="0" fillId="0" borderId="0" xfId="0" applyNumberFormat="1" applyAlignment="1">
      <alignment horizontal="center"/>
    </xf>
    <xf numFmtId="10" fontId="0" fillId="0" borderId="2" xfId="5" applyNumberFormat="1" applyFont="1" applyFill="1" applyBorder="1" applyAlignment="1">
      <alignment horizontal="center"/>
    </xf>
    <xf numFmtId="43" fontId="0" fillId="0" borderId="2" xfId="4" applyFont="1" applyFill="1" applyBorder="1" applyAlignment="1">
      <alignment horizontal="center"/>
    </xf>
    <xf numFmtId="9" fontId="0" fillId="0" borderId="0" xfId="2" applyFont="1" applyFill="1" applyBorder="1" applyAlignment="1">
      <alignment horizontal="center"/>
    </xf>
    <xf numFmtId="164" fontId="0" fillId="0" borderId="0" xfId="1" applyNumberFormat="1" applyFont="1" applyBorder="1" applyAlignment="1">
      <alignment horizontal="center"/>
    </xf>
    <xf numFmtId="167" fontId="0" fillId="0" borderId="0" xfId="1" applyNumberFormat="1" applyFont="1" applyBorder="1" applyAlignment="1">
      <alignment horizontal="center"/>
    </xf>
    <xf numFmtId="170" fontId="0" fillId="0" borderId="0" xfId="0" applyNumberFormat="1" applyAlignment="1">
      <alignment horizontal="center"/>
    </xf>
    <xf numFmtId="0" fontId="5" fillId="3" borderId="2" xfId="0" applyFont="1" applyFill="1" applyBorder="1" applyAlignment="1">
      <alignment horizontal="center"/>
    </xf>
    <xf numFmtId="0" fontId="0" fillId="3" borderId="2" xfId="0" applyFill="1" applyBorder="1" applyAlignment="1">
      <alignment horizontal="center"/>
    </xf>
    <xf numFmtId="9" fontId="0" fillId="3" borderId="2" xfId="2" applyFont="1" applyFill="1" applyBorder="1" applyAlignment="1">
      <alignment horizontal="center"/>
    </xf>
    <xf numFmtId="14" fontId="0" fillId="3" borderId="2" xfId="0" applyNumberFormat="1" applyFill="1" applyBorder="1" applyAlignment="1">
      <alignment horizontal="center"/>
    </xf>
    <xf numFmtId="166" fontId="0" fillId="3" borderId="2" xfId="0" applyNumberFormat="1" applyFill="1" applyBorder="1" applyAlignment="1">
      <alignment horizontal="center"/>
    </xf>
    <xf numFmtId="0" fontId="6" fillId="3" borderId="2" xfId="0" applyFont="1" applyFill="1" applyBorder="1" applyAlignment="1">
      <alignment horizontal="center"/>
    </xf>
    <xf numFmtId="168" fontId="0" fillId="0" borderId="2" xfId="1" applyNumberFormat="1" applyFont="1" applyBorder="1" applyAlignment="1">
      <alignment horizontal="center"/>
    </xf>
    <xf numFmtId="168" fontId="0" fillId="0" borderId="2" xfId="1" applyNumberFormat="1" applyFont="1" applyFill="1" applyBorder="1" applyAlignment="1">
      <alignment horizontal="center"/>
    </xf>
    <xf numFmtId="167" fontId="0" fillId="3" borderId="2" xfId="1" applyNumberFormat="1" applyFont="1" applyFill="1" applyBorder="1" applyAlignment="1">
      <alignment horizontal="center"/>
    </xf>
    <xf numFmtId="165" fontId="0" fillId="3" borderId="2" xfId="0" applyNumberFormat="1" applyFill="1" applyBorder="1" applyAlignment="1">
      <alignment horizontal="center"/>
    </xf>
    <xf numFmtId="0" fontId="5" fillId="0" borderId="0" xfId="0" applyFont="1" applyBorder="1" applyAlignment="1">
      <alignment horizontal="center"/>
    </xf>
    <xf numFmtId="0" fontId="0" fillId="0" borderId="0" xfId="0" applyBorder="1" applyAlignment="1">
      <alignment horizontal="center"/>
    </xf>
    <xf numFmtId="166" fontId="0" fillId="0" borderId="0" xfId="0" applyNumberFormat="1" applyBorder="1" applyAlignment="1">
      <alignment horizontal="center"/>
    </xf>
    <xf numFmtId="0" fontId="6" fillId="0" borderId="0" xfId="0" applyFont="1" applyBorder="1" applyAlignment="1">
      <alignment horizontal="center"/>
    </xf>
    <xf numFmtId="14" fontId="0" fillId="0" borderId="0" xfId="0" applyNumberFormat="1" applyBorder="1" applyAlignment="1">
      <alignment horizontal="center"/>
    </xf>
    <xf numFmtId="168" fontId="0" fillId="0" borderId="0" xfId="1" applyNumberFormat="1" applyFont="1" applyBorder="1" applyAlignment="1">
      <alignment horizontal="center"/>
    </xf>
    <xf numFmtId="165" fontId="0" fillId="0" borderId="0" xfId="0" applyNumberFormat="1" applyBorder="1" applyAlignment="1">
      <alignment horizontal="center"/>
    </xf>
    <xf numFmtId="0" fontId="4" fillId="0" borderId="0" xfId="0" applyFont="1" applyAlignment="1">
      <alignment horizontal="left" vertical="center" wrapText="1"/>
    </xf>
    <xf numFmtId="0" fontId="4" fillId="0" borderId="0" xfId="0" applyFont="1" applyAlignment="1">
      <alignment horizontal="left" vertical="center"/>
    </xf>
    <xf numFmtId="0" fontId="4" fillId="0" borderId="1" xfId="0" applyFont="1" applyBorder="1" applyAlignment="1">
      <alignment horizontal="left" vertical="center"/>
    </xf>
    <xf numFmtId="0" fontId="5" fillId="0" borderId="0" xfId="0" applyFont="1" applyAlignment="1">
      <alignment horizontal="left" vertical="top" wrapText="1"/>
    </xf>
    <xf numFmtId="0" fontId="5" fillId="0" borderId="0" xfId="0" applyFont="1" applyAlignment="1">
      <alignment horizontal="left" vertical="top"/>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0" fontId="11" fillId="0" borderId="6" xfId="0" applyFont="1" applyBorder="1" applyAlignment="1">
      <alignment horizontal="left" vertical="center" wrapText="1"/>
    </xf>
    <xf numFmtId="0" fontId="4" fillId="0" borderId="2" xfId="0" applyFont="1" applyBorder="1" applyAlignment="1">
      <alignment horizontal="left" vertical="center" wrapText="1"/>
    </xf>
    <xf numFmtId="0" fontId="4" fillId="0" borderId="2" xfId="0" applyFont="1" applyBorder="1" applyAlignment="1">
      <alignment horizontal="left" vertical="center"/>
    </xf>
    <xf numFmtId="168" fontId="12" fillId="0" borderId="2" xfId="0" applyNumberFormat="1" applyFont="1" applyBorder="1" applyAlignment="1">
      <alignment horizontal="center"/>
    </xf>
    <xf numFmtId="0" fontId="0" fillId="0" borderId="2" xfId="0" applyFill="1" applyBorder="1" applyAlignment="1">
      <alignment horizontal="center"/>
    </xf>
    <xf numFmtId="0" fontId="5" fillId="0" borderId="2" xfId="0" applyFont="1" applyFill="1" applyBorder="1" applyAlignment="1">
      <alignment horizontal="center"/>
    </xf>
    <xf numFmtId="165" fontId="0" fillId="0" borderId="2" xfId="0" applyNumberFormat="1" applyFill="1" applyBorder="1" applyAlignment="1">
      <alignment horizontal="center"/>
    </xf>
    <xf numFmtId="170" fontId="0" fillId="0" borderId="0" xfId="0" applyNumberFormat="1" applyFill="1" applyAlignment="1">
      <alignment horizontal="center"/>
    </xf>
    <xf numFmtId="0" fontId="0" fillId="0" borderId="0" xfId="0" applyFill="1" applyAlignment="1">
      <alignment horizontal="center"/>
    </xf>
    <xf numFmtId="164" fontId="0" fillId="0" borderId="0" xfId="0" applyNumberFormat="1" applyFill="1" applyAlignment="1">
      <alignment horizontal="center"/>
    </xf>
    <xf numFmtId="0" fontId="0" fillId="0" borderId="0" xfId="0" applyFill="1"/>
  </cellXfs>
  <cellStyles count="6">
    <cellStyle name="Comma" xfId="1" builtinId="3"/>
    <cellStyle name="Comma 2" xfId="4" xr:uid="{DE9F9AB5-16D0-48B0-A7CA-7D073C1FA6AE}"/>
    <cellStyle name="Normal" xfId="0" builtinId="0"/>
    <cellStyle name="Normal 2" xfId="3" xr:uid="{45C4259F-A54B-4647-BDDB-6A18E6EE1D7C}"/>
    <cellStyle name="Percent" xfId="2" builtinId="5"/>
    <cellStyle name="Percent 2" xfId="5" xr:uid="{DC8B77C7-161B-4DB2-9D05-4A888CCFFE0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4A8D94-C9C9-4CDA-AF5A-A94231064A3A}">
  <sheetPr>
    <pageSetUpPr fitToPage="1"/>
  </sheetPr>
  <dimension ref="A1:Y99"/>
  <sheetViews>
    <sheetView showGridLines="0" zoomScale="80" zoomScaleNormal="80" workbookViewId="0">
      <pane ySplit="10" topLeftCell="A62" activePane="bottomLeft" state="frozen"/>
      <selection activeCell="B35" sqref="B35"/>
      <selection pane="bottomLeft" activeCell="E91" sqref="E91"/>
    </sheetView>
  </sheetViews>
  <sheetFormatPr defaultRowHeight="15.75" x14ac:dyDescent="0.25"/>
  <cols>
    <col min="1" max="1" width="10.5703125" style="27" customWidth="1"/>
    <col min="2" max="2" width="8.42578125" style="24" customWidth="1"/>
    <col min="3" max="3" width="10.5703125" style="24" customWidth="1"/>
    <col min="4" max="4" width="12.85546875" style="28" customWidth="1"/>
    <col min="5" max="6" width="12.5703125" style="24" bestFit="1" customWidth="1"/>
    <col min="7" max="7" width="9.42578125" style="24" bestFit="1" customWidth="1"/>
    <col min="8" max="8" width="9.85546875" style="24" customWidth="1"/>
    <col min="9" max="9" width="14.42578125" style="25" customWidth="1"/>
    <col min="10" max="10" width="11.140625" style="25" customWidth="1"/>
    <col min="11" max="11" width="9.85546875" style="25" customWidth="1"/>
    <col min="12" max="12" width="9.5703125" style="24" customWidth="1"/>
    <col min="13" max="13" width="12.5703125" style="24" bestFit="1" customWidth="1"/>
    <col min="14" max="14" width="13.140625" style="26" customWidth="1"/>
    <col min="15" max="15" width="14.5703125" style="26" customWidth="1"/>
    <col min="16" max="16" width="14.42578125" style="26" customWidth="1"/>
    <col min="17" max="17" width="12.5703125" style="24" bestFit="1" customWidth="1"/>
    <col min="18" max="18" width="11.5703125" style="26" customWidth="1"/>
    <col min="19" max="19" width="13.42578125" style="26" customWidth="1"/>
    <col min="20" max="20" width="14.42578125" style="26" customWidth="1"/>
    <col min="21" max="21" width="10.42578125" style="24" customWidth="1"/>
    <col min="22" max="22" width="14" style="24" customWidth="1"/>
    <col min="23" max="23" width="11" style="24" customWidth="1"/>
    <col min="24" max="24" width="13.42578125" style="26" customWidth="1"/>
    <col min="25" max="25" width="15.5703125" style="26" customWidth="1"/>
  </cols>
  <sheetData>
    <row r="1" spans="1:25" ht="15.75" customHeight="1" x14ac:dyDescent="0.25">
      <c r="A1" s="62" t="s">
        <v>17</v>
      </c>
      <c r="B1" s="63"/>
      <c r="C1" s="63"/>
      <c r="D1" s="63"/>
      <c r="E1" s="63"/>
      <c r="F1" s="63"/>
      <c r="G1" s="63"/>
      <c r="H1" s="63"/>
      <c r="I1" s="63"/>
      <c r="J1" s="63"/>
      <c r="K1" s="63"/>
      <c r="L1" s="63"/>
      <c r="M1" s="63"/>
      <c r="N1" s="63"/>
      <c r="O1" s="63"/>
      <c r="P1" s="63"/>
      <c r="Q1" s="63"/>
      <c r="R1" s="63"/>
      <c r="S1" s="63"/>
      <c r="T1" s="63"/>
      <c r="U1" s="63"/>
      <c r="V1" s="63"/>
      <c r="W1" s="63"/>
      <c r="X1" s="63"/>
      <c r="Y1" s="63"/>
    </row>
    <row r="2" spans="1:25" ht="15.75" customHeight="1" x14ac:dyDescent="0.25">
      <c r="A2" s="63"/>
      <c r="B2" s="63"/>
      <c r="C2" s="63"/>
      <c r="D2" s="63"/>
      <c r="E2" s="63"/>
      <c r="F2" s="63"/>
      <c r="G2" s="63"/>
      <c r="H2" s="63"/>
      <c r="I2" s="63"/>
      <c r="J2" s="63"/>
      <c r="K2" s="63"/>
      <c r="L2" s="63"/>
      <c r="M2" s="63"/>
      <c r="N2" s="63"/>
      <c r="O2" s="63"/>
      <c r="P2" s="63"/>
      <c r="Q2" s="63"/>
      <c r="R2" s="63"/>
      <c r="S2" s="63"/>
      <c r="T2" s="63"/>
      <c r="U2" s="63"/>
      <c r="V2" s="63"/>
      <c r="W2" s="63"/>
      <c r="X2" s="63"/>
      <c r="Y2" s="63"/>
    </row>
    <row r="3" spans="1:25" ht="15.75" customHeight="1" x14ac:dyDescent="0.25">
      <c r="A3" s="63"/>
      <c r="B3" s="63"/>
      <c r="C3" s="63"/>
      <c r="D3" s="63"/>
      <c r="E3" s="63"/>
      <c r="F3" s="63"/>
      <c r="G3" s="63"/>
      <c r="H3" s="63"/>
      <c r="I3" s="63"/>
      <c r="J3" s="63"/>
      <c r="K3" s="63"/>
      <c r="L3" s="63"/>
      <c r="M3" s="63"/>
      <c r="N3" s="63"/>
      <c r="O3" s="63"/>
      <c r="P3" s="63"/>
      <c r="Q3" s="63"/>
      <c r="R3" s="63"/>
      <c r="S3" s="63"/>
      <c r="T3" s="63"/>
      <c r="U3" s="63"/>
      <c r="V3" s="63"/>
      <c r="W3" s="63"/>
      <c r="X3" s="63"/>
      <c r="Y3" s="63"/>
    </row>
    <row r="4" spans="1:25" ht="15.75" customHeight="1" x14ac:dyDescent="0.25">
      <c r="A4" s="63"/>
      <c r="B4" s="63"/>
      <c r="C4" s="63"/>
      <c r="D4" s="63"/>
      <c r="E4" s="63"/>
      <c r="F4" s="63"/>
      <c r="G4" s="63"/>
      <c r="H4" s="63"/>
      <c r="I4" s="63"/>
      <c r="J4" s="63"/>
      <c r="K4" s="63"/>
      <c r="L4" s="63"/>
      <c r="M4" s="63"/>
      <c r="N4" s="63"/>
      <c r="O4" s="63"/>
      <c r="P4" s="63"/>
      <c r="Q4" s="63"/>
      <c r="R4" s="63"/>
      <c r="S4" s="63"/>
      <c r="T4" s="63"/>
      <c r="U4" s="63"/>
      <c r="V4" s="63"/>
      <c r="W4" s="63"/>
      <c r="X4" s="63"/>
      <c r="Y4" s="63"/>
    </row>
    <row r="5" spans="1:25" ht="15.75" customHeight="1" x14ac:dyDescent="0.25">
      <c r="A5" s="63"/>
      <c r="B5" s="63"/>
      <c r="C5" s="63"/>
      <c r="D5" s="63"/>
      <c r="E5" s="63"/>
      <c r="F5" s="63"/>
      <c r="G5" s="63"/>
      <c r="H5" s="63"/>
      <c r="I5" s="63"/>
      <c r="J5" s="63"/>
      <c r="K5" s="63"/>
      <c r="L5" s="63"/>
      <c r="M5" s="63"/>
      <c r="N5" s="63"/>
      <c r="O5" s="63"/>
      <c r="P5" s="63"/>
      <c r="Q5" s="63"/>
      <c r="R5" s="63"/>
      <c r="S5" s="63"/>
      <c r="T5" s="63"/>
      <c r="U5" s="63"/>
      <c r="V5" s="63"/>
      <c r="W5" s="63"/>
      <c r="X5" s="63"/>
      <c r="Y5" s="63"/>
    </row>
    <row r="6" spans="1:25" ht="15.75" customHeight="1" x14ac:dyDescent="0.25">
      <c r="A6" s="63"/>
      <c r="B6" s="63"/>
      <c r="C6" s="63"/>
      <c r="D6" s="63"/>
      <c r="E6" s="63"/>
      <c r="F6" s="63"/>
      <c r="G6" s="63"/>
      <c r="H6" s="63"/>
      <c r="I6" s="63"/>
      <c r="J6" s="63"/>
      <c r="K6" s="63"/>
      <c r="L6" s="63"/>
      <c r="M6" s="63"/>
      <c r="N6" s="63"/>
      <c r="O6" s="63"/>
      <c r="P6" s="63"/>
      <c r="Q6" s="63"/>
      <c r="R6" s="63"/>
      <c r="S6" s="63"/>
      <c r="T6" s="63"/>
      <c r="U6" s="63"/>
      <c r="V6" s="63"/>
      <c r="W6" s="63"/>
      <c r="X6" s="63"/>
      <c r="Y6" s="63"/>
    </row>
    <row r="7" spans="1:25" ht="15.75" customHeight="1" x14ac:dyDescent="0.25">
      <c r="A7" s="64"/>
      <c r="B7" s="64"/>
      <c r="C7" s="64"/>
      <c r="D7" s="64"/>
      <c r="E7" s="64"/>
      <c r="F7" s="64"/>
      <c r="G7" s="64"/>
      <c r="H7" s="64"/>
      <c r="I7" s="64"/>
      <c r="J7" s="64"/>
      <c r="K7" s="64"/>
      <c r="L7" s="64"/>
      <c r="M7" s="64"/>
      <c r="N7" s="64"/>
      <c r="O7" s="64"/>
      <c r="P7" s="64"/>
      <c r="Q7" s="64"/>
      <c r="R7" s="64"/>
      <c r="S7" s="64"/>
      <c r="T7" s="64"/>
      <c r="U7" s="64"/>
      <c r="V7" s="64"/>
      <c r="W7" s="64"/>
      <c r="X7" s="64"/>
      <c r="Y7" s="64"/>
    </row>
    <row r="8" spans="1:25" ht="15.75" customHeight="1" thickBot="1" x14ac:dyDescent="0.3">
      <c r="A8" s="34" t="s">
        <v>18</v>
      </c>
      <c r="B8" s="35">
        <v>45383</v>
      </c>
      <c r="C8" s="32"/>
      <c r="D8" s="32"/>
      <c r="E8" s="32"/>
      <c r="F8" s="32"/>
      <c r="G8" s="32"/>
      <c r="H8" s="32"/>
      <c r="I8" s="32"/>
      <c r="J8" s="32"/>
      <c r="K8" s="32"/>
      <c r="L8" s="36"/>
      <c r="M8" s="36"/>
      <c r="N8" s="36"/>
      <c r="O8" s="36"/>
      <c r="P8" s="36"/>
      <c r="Q8" s="36"/>
      <c r="R8" s="36"/>
      <c r="S8" s="32"/>
      <c r="T8" s="32"/>
      <c r="U8" s="32"/>
      <c r="V8" s="32"/>
      <c r="W8" s="32"/>
      <c r="X8" s="32"/>
      <c r="Y8" s="32"/>
    </row>
    <row r="9" spans="1:25" ht="48.6" customHeight="1" thickBot="1" x14ac:dyDescent="0.3">
      <c r="A9" s="34"/>
      <c r="B9" s="35"/>
      <c r="C9" s="32"/>
      <c r="D9" s="32"/>
      <c r="E9" s="32"/>
      <c r="F9" s="32"/>
      <c r="G9" s="32"/>
      <c r="H9" s="32"/>
      <c r="I9" s="32"/>
      <c r="J9" s="32"/>
      <c r="K9" s="32"/>
      <c r="L9" s="67" t="s">
        <v>158</v>
      </c>
      <c r="M9" s="68"/>
      <c r="N9" s="68"/>
      <c r="O9" s="68"/>
      <c r="P9" s="68"/>
      <c r="Q9" s="68"/>
      <c r="R9" s="69"/>
      <c r="S9" s="32"/>
      <c r="T9" s="32"/>
      <c r="U9" s="32"/>
      <c r="V9" s="32"/>
      <c r="W9" s="32"/>
      <c r="X9" s="32"/>
      <c r="Y9" s="32"/>
    </row>
    <row r="10" spans="1:25" s="4" customFormat="1" ht="90" x14ac:dyDescent="0.25">
      <c r="A10" s="1" t="s">
        <v>0</v>
      </c>
      <c r="B10" s="1" t="s">
        <v>1</v>
      </c>
      <c r="C10" s="1" t="s">
        <v>2</v>
      </c>
      <c r="D10" s="2" t="s">
        <v>3</v>
      </c>
      <c r="E10" s="1" t="s">
        <v>4</v>
      </c>
      <c r="F10" s="1" t="s">
        <v>5</v>
      </c>
      <c r="G10" s="1" t="s">
        <v>6</v>
      </c>
      <c r="H10" s="1" t="s">
        <v>7</v>
      </c>
      <c r="I10" s="1" t="s">
        <v>157</v>
      </c>
      <c r="J10" s="1" t="s">
        <v>8</v>
      </c>
      <c r="K10" s="1" t="s">
        <v>143</v>
      </c>
      <c r="L10" s="1" t="s">
        <v>144</v>
      </c>
      <c r="M10" s="1" t="s">
        <v>145</v>
      </c>
      <c r="N10" s="1" t="s">
        <v>146</v>
      </c>
      <c r="O10" s="1" t="s">
        <v>147</v>
      </c>
      <c r="P10" s="1" t="s">
        <v>148</v>
      </c>
      <c r="Q10" s="1" t="s">
        <v>149</v>
      </c>
      <c r="R10" s="1" t="s">
        <v>150</v>
      </c>
      <c r="S10" s="3" t="s">
        <v>10</v>
      </c>
      <c r="T10" s="3" t="s">
        <v>11</v>
      </c>
      <c r="U10" s="1" t="s">
        <v>12</v>
      </c>
      <c r="V10" s="1" t="s">
        <v>13</v>
      </c>
      <c r="W10" s="1" t="s">
        <v>14</v>
      </c>
      <c r="X10" s="3" t="s">
        <v>15</v>
      </c>
      <c r="Y10" s="3" t="s">
        <v>16</v>
      </c>
    </row>
    <row r="11" spans="1:25" ht="15" customHeight="1" x14ac:dyDescent="0.25">
      <c r="A11" s="45" t="s">
        <v>19</v>
      </c>
      <c r="B11" s="46" t="s">
        <v>20</v>
      </c>
      <c r="C11" s="46" t="s">
        <v>113</v>
      </c>
      <c r="D11" s="47">
        <v>0.1</v>
      </c>
      <c r="E11" s="46" t="s">
        <v>21</v>
      </c>
      <c r="F11" s="48" t="s">
        <v>21</v>
      </c>
      <c r="G11" s="46" t="s">
        <v>22</v>
      </c>
      <c r="H11" s="49">
        <v>45200</v>
      </c>
      <c r="I11" s="50">
        <v>3</v>
      </c>
      <c r="J11" s="50"/>
      <c r="K11" s="15" t="s">
        <v>23</v>
      </c>
      <c r="L11" s="15" t="s">
        <v>23</v>
      </c>
      <c r="M11" s="15" t="s">
        <v>172</v>
      </c>
      <c r="N11" s="15"/>
      <c r="O11" s="15"/>
      <c r="P11" s="16"/>
      <c r="Q11" s="15"/>
      <c r="R11" s="16"/>
      <c r="S11" s="16"/>
      <c r="T11" s="16"/>
      <c r="U11" s="16"/>
      <c r="V11" s="16"/>
      <c r="W11" s="16"/>
      <c r="X11" s="16"/>
      <c r="Y11" s="16"/>
    </row>
    <row r="12" spans="1:25" ht="15" customHeight="1" x14ac:dyDescent="0.25">
      <c r="A12" s="45" t="s">
        <v>24</v>
      </c>
      <c r="B12" s="46" t="s">
        <v>20</v>
      </c>
      <c r="C12" s="46" t="s">
        <v>113</v>
      </c>
      <c r="D12" s="47">
        <v>0.1</v>
      </c>
      <c r="E12" s="46" t="s">
        <v>21</v>
      </c>
      <c r="F12" s="48" t="s">
        <v>21</v>
      </c>
      <c r="G12" s="46" t="s">
        <v>22</v>
      </c>
      <c r="H12" s="49">
        <v>45292</v>
      </c>
      <c r="I12" s="50">
        <v>3</v>
      </c>
      <c r="J12" s="50"/>
      <c r="K12" s="15" t="s">
        <v>23</v>
      </c>
      <c r="L12" s="15" t="s">
        <v>23</v>
      </c>
      <c r="M12" s="15" t="s">
        <v>25</v>
      </c>
      <c r="N12" s="15"/>
      <c r="O12" s="15"/>
      <c r="P12" s="16"/>
      <c r="Q12" s="15"/>
      <c r="R12" s="16"/>
      <c r="S12" s="16"/>
      <c r="T12" s="16"/>
      <c r="U12" s="16"/>
      <c r="V12" s="16"/>
      <c r="W12" s="16"/>
      <c r="X12" s="16"/>
      <c r="Y12" s="16"/>
    </row>
    <row r="13" spans="1:25" x14ac:dyDescent="0.25">
      <c r="A13" s="5" t="s">
        <v>26</v>
      </c>
      <c r="B13" s="6" t="s">
        <v>20</v>
      </c>
      <c r="C13" s="6" t="s">
        <v>113</v>
      </c>
      <c r="D13" s="7">
        <v>0.1</v>
      </c>
      <c r="E13" s="6" t="s">
        <v>21</v>
      </c>
      <c r="F13" s="8" t="s">
        <v>21</v>
      </c>
      <c r="G13" s="6" t="s">
        <v>22</v>
      </c>
      <c r="H13" s="9">
        <v>45413</v>
      </c>
      <c r="I13" s="10"/>
      <c r="J13" s="10"/>
      <c r="K13" s="8" t="s">
        <v>27</v>
      </c>
      <c r="L13" s="8" t="s">
        <v>27</v>
      </c>
      <c r="M13" s="6" t="s">
        <v>28</v>
      </c>
      <c r="N13" s="51">
        <v>644467000</v>
      </c>
      <c r="O13" s="11">
        <v>423644904</v>
      </c>
      <c r="P13" s="29">
        <v>220822096</v>
      </c>
      <c r="Q13" s="12">
        <v>0.292806756</v>
      </c>
      <c r="R13" s="11">
        <v>64658201.582880579</v>
      </c>
      <c r="S13" s="30">
        <v>9119111875.9799995</v>
      </c>
      <c r="T13" s="30">
        <v>46843320654</v>
      </c>
      <c r="U13" s="14">
        <v>0.19467261818031401</v>
      </c>
      <c r="V13" s="6" t="s">
        <v>21</v>
      </c>
      <c r="W13" s="6">
        <v>1</v>
      </c>
      <c r="X13" s="30">
        <v>4684332065.4000006</v>
      </c>
      <c r="Y13" s="30">
        <v>4434779810.579999</v>
      </c>
    </row>
    <row r="14" spans="1:25" x14ac:dyDescent="0.25">
      <c r="A14" s="5" t="s">
        <v>26</v>
      </c>
      <c r="B14" s="6" t="s">
        <v>29</v>
      </c>
      <c r="C14" s="6" t="s">
        <v>113</v>
      </c>
      <c r="D14" s="7">
        <v>0.1</v>
      </c>
      <c r="E14" s="6" t="s">
        <v>21</v>
      </c>
      <c r="F14" s="8" t="s">
        <v>21</v>
      </c>
      <c r="G14" s="6" t="s">
        <v>22</v>
      </c>
      <c r="H14" s="9">
        <v>45413</v>
      </c>
      <c r="I14" s="10"/>
      <c r="J14" s="10"/>
      <c r="K14" s="8" t="s">
        <v>30</v>
      </c>
      <c r="L14" s="8" t="s">
        <v>30</v>
      </c>
      <c r="M14" s="6" t="s">
        <v>31</v>
      </c>
      <c r="N14" s="51">
        <v>225820000</v>
      </c>
      <c r="O14" s="11">
        <v>5000000</v>
      </c>
      <c r="P14" s="11">
        <v>220820000</v>
      </c>
      <c r="Q14" s="12">
        <v>0.10802695919999999</v>
      </c>
      <c r="R14" s="11">
        <v>23854513.130543999</v>
      </c>
      <c r="S14" s="11">
        <v>2383699140.5999999</v>
      </c>
      <c r="T14" s="11">
        <v>13975158091</v>
      </c>
      <c r="U14" s="13">
        <v>0.17056688197005582</v>
      </c>
      <c r="V14" s="6" t="s">
        <v>21</v>
      </c>
      <c r="W14" s="6">
        <v>1</v>
      </c>
      <c r="X14" s="11">
        <v>1397515809.1000001</v>
      </c>
      <c r="Y14" s="11">
        <v>986183331.49999976</v>
      </c>
    </row>
    <row r="15" spans="1:25" x14ac:dyDescent="0.25">
      <c r="A15" s="5" t="s">
        <v>32</v>
      </c>
      <c r="B15" s="6" t="s">
        <v>20</v>
      </c>
      <c r="C15" s="6" t="s">
        <v>113</v>
      </c>
      <c r="D15" s="7">
        <v>0.1</v>
      </c>
      <c r="E15" s="6" t="s">
        <v>21</v>
      </c>
      <c r="F15" s="8" t="s">
        <v>21</v>
      </c>
      <c r="G15" s="6" t="s">
        <v>22</v>
      </c>
      <c r="H15" s="9">
        <v>45474</v>
      </c>
      <c r="I15" s="10"/>
      <c r="J15" s="10"/>
      <c r="K15" s="8" t="s">
        <v>27</v>
      </c>
      <c r="L15" s="8" t="s">
        <v>27</v>
      </c>
      <c r="M15" s="6" t="s">
        <v>33</v>
      </c>
      <c r="N15" s="51">
        <v>945000000</v>
      </c>
      <c r="O15" s="11">
        <v>622432226</v>
      </c>
      <c r="P15" s="11">
        <v>322567774</v>
      </c>
      <c r="Q15" s="12">
        <v>0.23835145059999999</v>
      </c>
      <c r="R15" s="11">
        <v>76884496.849712953</v>
      </c>
      <c r="S15" s="11">
        <v>10526308116.68</v>
      </c>
      <c r="T15" s="11">
        <v>59214211517</v>
      </c>
      <c r="U15" s="13">
        <v>0.17776658418561062</v>
      </c>
      <c r="V15" s="6" t="s">
        <v>21</v>
      </c>
      <c r="W15" s="6">
        <v>3</v>
      </c>
      <c r="X15" s="11">
        <v>5921421151.7000008</v>
      </c>
      <c r="Y15" s="11">
        <v>4604886964.9799995</v>
      </c>
    </row>
    <row r="16" spans="1:25" x14ac:dyDescent="0.25">
      <c r="A16" s="5" t="s">
        <v>32</v>
      </c>
      <c r="B16" s="6" t="s">
        <v>29</v>
      </c>
      <c r="C16" s="6" t="s">
        <v>113</v>
      </c>
      <c r="D16" s="7">
        <v>0.1</v>
      </c>
      <c r="E16" s="6" t="s">
        <v>21</v>
      </c>
      <c r="F16" s="8" t="s">
        <v>21</v>
      </c>
      <c r="G16" s="6" t="s">
        <v>22</v>
      </c>
      <c r="H16" s="9">
        <v>45474</v>
      </c>
      <c r="I16" s="10"/>
      <c r="J16" s="10"/>
      <c r="K16" s="8" t="s">
        <v>30</v>
      </c>
      <c r="L16" s="8" t="s">
        <v>30</v>
      </c>
      <c r="M16" s="6" t="s">
        <v>34</v>
      </c>
      <c r="N16" s="51">
        <v>310500000</v>
      </c>
      <c r="O16" s="11">
        <v>23135000</v>
      </c>
      <c r="P16" s="11">
        <v>287365000</v>
      </c>
      <c r="Q16" s="12">
        <v>7.2390447999999996E-2</v>
      </c>
      <c r="R16" s="11">
        <v>20802481.08952</v>
      </c>
      <c r="S16" s="11">
        <v>2871962802.7399998</v>
      </c>
      <c r="T16" s="11">
        <v>19009515994</v>
      </c>
      <c r="U16" s="13">
        <v>0.15108026967330079</v>
      </c>
      <c r="V16" s="6" t="s">
        <v>21</v>
      </c>
      <c r="W16" s="6">
        <v>3</v>
      </c>
      <c r="X16" s="11">
        <v>1900951599.4000001</v>
      </c>
      <c r="Y16" s="11">
        <v>971011203.33999968</v>
      </c>
    </row>
    <row r="17" spans="1:25" x14ac:dyDescent="0.25">
      <c r="A17" s="5" t="s">
        <v>35</v>
      </c>
      <c r="B17" s="6" t="s">
        <v>20</v>
      </c>
      <c r="C17" s="6" t="s">
        <v>113</v>
      </c>
      <c r="D17" s="7">
        <v>0.1</v>
      </c>
      <c r="E17" s="6" t="s">
        <v>21</v>
      </c>
      <c r="F17" s="8" t="s">
        <v>21</v>
      </c>
      <c r="G17" s="6" t="s">
        <v>22</v>
      </c>
      <c r="H17" s="9">
        <v>45597</v>
      </c>
      <c r="I17" s="10"/>
      <c r="J17" s="10"/>
      <c r="K17" s="8" t="s">
        <v>27</v>
      </c>
      <c r="L17" s="8" t="s">
        <v>27</v>
      </c>
      <c r="M17" s="6" t="s">
        <v>36</v>
      </c>
      <c r="N17" s="51">
        <v>578500000</v>
      </c>
      <c r="O17" s="11">
        <v>449890551</v>
      </c>
      <c r="P17" s="11">
        <v>128609449</v>
      </c>
      <c r="Q17" s="12">
        <v>0.1743283085</v>
      </c>
      <c r="R17" s="11">
        <v>22420267.701287016</v>
      </c>
      <c r="S17" s="11">
        <v>5702451507.0200005</v>
      </c>
      <c r="T17" s="11">
        <v>35846228924</v>
      </c>
      <c r="U17" s="13">
        <v>0.1590809320306408</v>
      </c>
      <c r="V17" s="6" t="s">
        <v>21</v>
      </c>
      <c r="W17" s="6">
        <v>7</v>
      </c>
      <c r="X17" s="11">
        <v>3584622892.4000001</v>
      </c>
      <c r="Y17" s="11">
        <v>2117828614.6200004</v>
      </c>
    </row>
    <row r="18" spans="1:25" x14ac:dyDescent="0.25">
      <c r="A18" s="45" t="s">
        <v>35</v>
      </c>
      <c r="B18" s="46" t="s">
        <v>29</v>
      </c>
      <c r="C18" s="46" t="s">
        <v>113</v>
      </c>
      <c r="D18" s="47">
        <v>0.1</v>
      </c>
      <c r="E18" s="46" t="s">
        <v>21</v>
      </c>
      <c r="F18" s="48" t="s">
        <v>21</v>
      </c>
      <c r="G18" s="46" t="s">
        <v>22</v>
      </c>
      <c r="H18" s="49">
        <v>45597</v>
      </c>
      <c r="I18" s="50">
        <v>4</v>
      </c>
      <c r="J18" s="50"/>
      <c r="K18" s="15" t="s">
        <v>30</v>
      </c>
      <c r="L18" s="15" t="s">
        <v>30</v>
      </c>
      <c r="M18" s="15" t="s">
        <v>173</v>
      </c>
      <c r="N18" s="15"/>
      <c r="O18" s="15"/>
      <c r="P18" s="16"/>
      <c r="Q18" s="15"/>
      <c r="R18" s="16"/>
      <c r="S18" s="16"/>
      <c r="T18" s="16"/>
      <c r="U18" s="16"/>
      <c r="V18" s="16"/>
      <c r="W18" s="16"/>
      <c r="X18" s="16"/>
      <c r="Y18" s="16"/>
    </row>
    <row r="19" spans="1:25" x14ac:dyDescent="0.25">
      <c r="A19" s="5" t="s">
        <v>37</v>
      </c>
      <c r="B19" s="6" t="s">
        <v>20</v>
      </c>
      <c r="C19" s="6" t="s">
        <v>113</v>
      </c>
      <c r="D19" s="7">
        <v>0.1</v>
      </c>
      <c r="E19" s="6" t="s">
        <v>21</v>
      </c>
      <c r="F19" s="8" t="s">
        <v>21</v>
      </c>
      <c r="G19" s="6" t="s">
        <v>22</v>
      </c>
      <c r="H19" s="9">
        <v>45689</v>
      </c>
      <c r="I19" s="10"/>
      <c r="J19" s="10"/>
      <c r="K19" s="8" t="s">
        <v>27</v>
      </c>
      <c r="L19" s="8" t="s">
        <v>27</v>
      </c>
      <c r="M19" s="6" t="s">
        <v>38</v>
      </c>
      <c r="N19" s="51">
        <v>521500000</v>
      </c>
      <c r="O19" s="11">
        <v>383066537</v>
      </c>
      <c r="P19" s="11">
        <v>138433463</v>
      </c>
      <c r="Q19" s="12">
        <v>6.6562294600000002E-2</v>
      </c>
      <c r="R19" s="11">
        <v>9214448.9467041995</v>
      </c>
      <c r="S19" s="11">
        <v>3551309333.75</v>
      </c>
      <c r="T19" s="11">
        <v>31388674809</v>
      </c>
      <c r="U19" s="14">
        <v>0.113139830063143</v>
      </c>
      <c r="V19" s="8" t="s">
        <v>21</v>
      </c>
      <c r="W19" s="6">
        <v>10</v>
      </c>
      <c r="X19" s="11">
        <v>3138867480.9000001</v>
      </c>
      <c r="Y19" s="11">
        <v>412441852.8499999</v>
      </c>
    </row>
    <row r="20" spans="1:25" x14ac:dyDescent="0.25">
      <c r="A20" s="45" t="s">
        <v>37</v>
      </c>
      <c r="B20" s="46" t="s">
        <v>29</v>
      </c>
      <c r="C20" s="46" t="s">
        <v>113</v>
      </c>
      <c r="D20" s="47">
        <v>0.1</v>
      </c>
      <c r="E20" s="46" t="s">
        <v>21</v>
      </c>
      <c r="F20" s="48" t="s">
        <v>21</v>
      </c>
      <c r="G20" s="46" t="s">
        <v>22</v>
      </c>
      <c r="H20" s="49">
        <v>45689</v>
      </c>
      <c r="I20" s="50">
        <v>4</v>
      </c>
      <c r="J20" s="50"/>
      <c r="K20" s="15" t="s">
        <v>30</v>
      </c>
      <c r="L20" s="15" t="s">
        <v>30</v>
      </c>
      <c r="M20" s="15" t="s">
        <v>174</v>
      </c>
      <c r="N20" s="15"/>
      <c r="O20" s="15"/>
      <c r="P20" s="16"/>
      <c r="Q20" s="15"/>
      <c r="R20" s="16"/>
      <c r="S20" s="16"/>
      <c r="T20" s="16"/>
      <c r="U20" s="16"/>
      <c r="V20" s="16"/>
      <c r="W20" s="16"/>
      <c r="X20" s="16"/>
      <c r="Y20" s="16"/>
    </row>
    <row r="21" spans="1:25" x14ac:dyDescent="0.25">
      <c r="A21" s="5" t="s">
        <v>39</v>
      </c>
      <c r="B21" s="6" t="s">
        <v>20</v>
      </c>
      <c r="C21" s="6" t="s">
        <v>113</v>
      </c>
      <c r="D21" s="17">
        <v>0.1</v>
      </c>
      <c r="E21" s="6" t="s">
        <v>21</v>
      </c>
      <c r="F21" s="8" t="s">
        <v>21</v>
      </c>
      <c r="G21" s="6" t="s">
        <v>22</v>
      </c>
      <c r="H21" s="9">
        <v>45778</v>
      </c>
      <c r="I21" s="10"/>
      <c r="J21" s="10"/>
      <c r="K21" s="8" t="s">
        <v>27</v>
      </c>
      <c r="L21" s="8" t="s">
        <v>27</v>
      </c>
      <c r="M21" s="6" t="s">
        <v>40</v>
      </c>
      <c r="N21" s="51">
        <v>625100000</v>
      </c>
      <c r="O21" s="11">
        <v>470450407</v>
      </c>
      <c r="P21" s="11">
        <v>154649593</v>
      </c>
      <c r="Q21" s="12">
        <v>9.9060543099999995E-2</v>
      </c>
      <c r="R21" s="11">
        <v>15319672.672773957</v>
      </c>
      <c r="S21" s="11">
        <v>3169080312.6500001</v>
      </c>
      <c r="T21" s="11">
        <v>28001766568</v>
      </c>
      <c r="U21" s="14">
        <v>0.1131742993776263</v>
      </c>
      <c r="V21" s="8" t="s">
        <v>21</v>
      </c>
      <c r="W21" s="6">
        <v>13</v>
      </c>
      <c r="X21" s="11">
        <v>2800176656.8000002</v>
      </c>
      <c r="Y21" s="11">
        <v>368903655.8499999</v>
      </c>
    </row>
    <row r="22" spans="1:25" x14ac:dyDescent="0.25">
      <c r="A22" s="45" t="s">
        <v>39</v>
      </c>
      <c r="B22" s="46" t="s">
        <v>29</v>
      </c>
      <c r="C22" s="46" t="s">
        <v>113</v>
      </c>
      <c r="D22" s="47">
        <v>0.1</v>
      </c>
      <c r="E22" s="46" t="s">
        <v>21</v>
      </c>
      <c r="F22" s="48" t="s">
        <v>21</v>
      </c>
      <c r="G22" s="46" t="s">
        <v>22</v>
      </c>
      <c r="H22" s="49">
        <v>45778</v>
      </c>
      <c r="I22" s="50">
        <v>4</v>
      </c>
      <c r="J22" s="50"/>
      <c r="K22" s="15" t="s">
        <v>30</v>
      </c>
      <c r="L22" s="15" t="s">
        <v>30</v>
      </c>
      <c r="M22" s="15" t="s">
        <v>175</v>
      </c>
      <c r="N22" s="15"/>
      <c r="O22" s="15"/>
      <c r="P22" s="16"/>
      <c r="Q22" s="15"/>
      <c r="R22" s="16"/>
      <c r="S22" s="16"/>
      <c r="T22" s="16"/>
      <c r="U22" s="16"/>
      <c r="V22" s="16"/>
      <c r="W22" s="16"/>
      <c r="X22" s="16"/>
      <c r="Y22" s="16"/>
    </row>
    <row r="23" spans="1:25" x14ac:dyDescent="0.25">
      <c r="A23" s="5" t="s">
        <v>41</v>
      </c>
      <c r="B23" s="6" t="s">
        <v>20</v>
      </c>
      <c r="C23" s="6" t="s">
        <v>113</v>
      </c>
      <c r="D23" s="17">
        <v>0.1</v>
      </c>
      <c r="E23" s="6" t="s">
        <v>21</v>
      </c>
      <c r="F23" s="8" t="s">
        <v>21</v>
      </c>
      <c r="G23" s="6" t="s">
        <v>22</v>
      </c>
      <c r="H23" s="9">
        <v>45839</v>
      </c>
      <c r="I23" s="10"/>
      <c r="J23" s="10"/>
      <c r="K23" s="8" t="s">
        <v>27</v>
      </c>
      <c r="L23" s="8" t="s">
        <v>27</v>
      </c>
      <c r="M23" s="6" t="s">
        <v>42</v>
      </c>
      <c r="N23" s="51">
        <v>644149000</v>
      </c>
      <c r="O23" s="11">
        <v>205543198</v>
      </c>
      <c r="P23" s="11">
        <v>438605802</v>
      </c>
      <c r="Q23" s="12">
        <v>0.1057219954</v>
      </c>
      <c r="R23" s="11">
        <v>46370280.581457309</v>
      </c>
      <c r="S23" s="11">
        <v>3236852299.1500001</v>
      </c>
      <c r="T23" s="11">
        <v>28252151838</v>
      </c>
      <c r="U23" s="14">
        <v>0.1145701154979953</v>
      </c>
      <c r="V23" s="8" t="s">
        <v>21</v>
      </c>
      <c r="W23" s="6">
        <v>15</v>
      </c>
      <c r="X23" s="11">
        <v>2825215183.8000002</v>
      </c>
      <c r="Y23" s="11">
        <v>411637115.3499999</v>
      </c>
    </row>
    <row r="24" spans="1:25" x14ac:dyDescent="0.25">
      <c r="A24" s="45" t="s">
        <v>41</v>
      </c>
      <c r="B24" s="46" t="s">
        <v>29</v>
      </c>
      <c r="C24" s="46" t="s">
        <v>113</v>
      </c>
      <c r="D24" s="47">
        <v>0.1</v>
      </c>
      <c r="E24" s="46" t="s">
        <v>21</v>
      </c>
      <c r="F24" s="48" t="s">
        <v>21</v>
      </c>
      <c r="G24" s="46" t="s">
        <v>22</v>
      </c>
      <c r="H24" s="49">
        <v>45839</v>
      </c>
      <c r="I24" s="50">
        <v>4</v>
      </c>
      <c r="J24" s="50"/>
      <c r="K24" s="15" t="s">
        <v>30</v>
      </c>
      <c r="L24" s="15" t="s">
        <v>30</v>
      </c>
      <c r="M24" s="15" t="s">
        <v>176</v>
      </c>
      <c r="N24" s="15"/>
      <c r="O24" s="15"/>
      <c r="P24" s="16"/>
      <c r="Q24" s="15"/>
      <c r="R24" s="16"/>
      <c r="S24" s="16"/>
      <c r="T24" s="16"/>
      <c r="U24" s="16"/>
      <c r="V24" s="16"/>
      <c r="W24" s="16"/>
      <c r="X24" s="16"/>
      <c r="Y24" s="16"/>
    </row>
    <row r="25" spans="1:25" x14ac:dyDescent="0.25">
      <c r="A25" s="5" t="s">
        <v>43</v>
      </c>
      <c r="B25" s="6" t="s">
        <v>20</v>
      </c>
      <c r="C25" s="6" t="s">
        <v>44</v>
      </c>
      <c r="D25" s="17">
        <v>0.1</v>
      </c>
      <c r="E25" s="6" t="s">
        <v>45</v>
      </c>
      <c r="F25" s="9">
        <v>45931</v>
      </c>
      <c r="G25" s="6" t="s">
        <v>46</v>
      </c>
      <c r="H25" s="9">
        <v>46844</v>
      </c>
      <c r="I25" s="10"/>
      <c r="J25" s="10"/>
      <c r="K25" s="8" t="s">
        <v>27</v>
      </c>
      <c r="L25" s="8" t="s">
        <v>27</v>
      </c>
      <c r="M25" s="6" t="s">
        <v>47</v>
      </c>
      <c r="N25" s="51">
        <v>651064000</v>
      </c>
      <c r="O25" s="11">
        <v>447258897</v>
      </c>
      <c r="P25" s="11">
        <v>203805103</v>
      </c>
      <c r="Q25" s="12">
        <v>0.25591291859999998</v>
      </c>
      <c r="R25" s="11">
        <v>52156358.734303616</v>
      </c>
      <c r="S25" s="11">
        <v>3458527862.1799998</v>
      </c>
      <c r="T25" s="11">
        <v>26875730155</v>
      </c>
      <c r="U25" s="14">
        <v>0.12868591261311932</v>
      </c>
      <c r="V25" s="6">
        <v>18</v>
      </c>
      <c r="W25" s="6">
        <v>48</v>
      </c>
      <c r="X25" s="11">
        <v>2687573015.5</v>
      </c>
      <c r="Y25" s="11">
        <v>770954846.67999983</v>
      </c>
    </row>
    <row r="26" spans="1:25" x14ac:dyDescent="0.25">
      <c r="A26" s="5" t="s">
        <v>43</v>
      </c>
      <c r="B26" s="6" t="s">
        <v>29</v>
      </c>
      <c r="C26" s="6" t="s">
        <v>44</v>
      </c>
      <c r="D26" s="17">
        <v>0.1</v>
      </c>
      <c r="E26" s="6" t="s">
        <v>45</v>
      </c>
      <c r="F26" s="9">
        <v>45931</v>
      </c>
      <c r="G26" s="6" t="s">
        <v>46</v>
      </c>
      <c r="H26" s="9">
        <v>46844</v>
      </c>
      <c r="I26" s="10"/>
      <c r="J26" s="10"/>
      <c r="K26" s="8" t="s">
        <v>30</v>
      </c>
      <c r="L26" s="8" t="s">
        <v>30</v>
      </c>
      <c r="M26" s="6" t="s">
        <v>48</v>
      </c>
      <c r="N26" s="51">
        <v>396988000</v>
      </c>
      <c r="O26" s="11">
        <v>197012419</v>
      </c>
      <c r="P26" s="11">
        <v>199975581</v>
      </c>
      <c r="Q26" s="12">
        <v>0.17025515469999999</v>
      </c>
      <c r="R26" s="11">
        <v>34046873.479377382</v>
      </c>
      <c r="S26" s="11">
        <v>1966977566.1500001</v>
      </c>
      <c r="T26" s="11">
        <v>18168809901</v>
      </c>
      <c r="U26" s="14">
        <v>0.10826122221875191</v>
      </c>
      <c r="V26" s="6">
        <v>18</v>
      </c>
      <c r="W26" s="6">
        <v>48</v>
      </c>
      <c r="X26" s="11">
        <v>1816880990.1000001</v>
      </c>
      <c r="Y26" s="11">
        <v>150096576.04999995</v>
      </c>
    </row>
    <row r="27" spans="1:25" x14ac:dyDescent="0.25">
      <c r="A27" s="5" t="s">
        <v>49</v>
      </c>
      <c r="B27" s="6" t="s">
        <v>20</v>
      </c>
      <c r="C27" s="6" t="s">
        <v>44</v>
      </c>
      <c r="D27" s="17">
        <v>0.1</v>
      </c>
      <c r="E27" s="6" t="s">
        <v>45</v>
      </c>
      <c r="F27" s="9">
        <v>46054</v>
      </c>
      <c r="G27" s="6" t="s">
        <v>46</v>
      </c>
      <c r="H27" s="9">
        <v>46966</v>
      </c>
      <c r="I27" s="10"/>
      <c r="J27" s="10"/>
      <c r="K27" s="8" t="s">
        <v>177</v>
      </c>
      <c r="L27" s="8" t="s">
        <v>177</v>
      </c>
      <c r="M27" s="6" t="s">
        <v>178</v>
      </c>
      <c r="N27" s="51">
        <v>94998000</v>
      </c>
      <c r="O27" s="11"/>
      <c r="P27" s="11">
        <v>94998000</v>
      </c>
      <c r="Q27" s="12">
        <v>0.98215319840000004</v>
      </c>
      <c r="R27" s="11">
        <v>93302589.541603208</v>
      </c>
      <c r="S27" s="11">
        <v>2725537111.8099999</v>
      </c>
      <c r="T27" s="11">
        <v>18999684441</v>
      </c>
      <c r="U27" s="14">
        <v>0.14345170417402101</v>
      </c>
      <c r="V27" s="6">
        <v>22</v>
      </c>
      <c r="W27" s="6">
        <v>52</v>
      </c>
      <c r="X27" s="11">
        <v>1899968444.1000001</v>
      </c>
      <c r="Y27" s="11">
        <v>825568667.7099998</v>
      </c>
    </row>
    <row r="28" spans="1:25" x14ac:dyDescent="0.25">
      <c r="A28" s="5" t="s">
        <v>49</v>
      </c>
      <c r="B28" s="6" t="s">
        <v>29</v>
      </c>
      <c r="C28" s="6" t="s">
        <v>44</v>
      </c>
      <c r="D28" s="17">
        <v>0.1</v>
      </c>
      <c r="E28" s="6" t="s">
        <v>45</v>
      </c>
      <c r="F28" s="9">
        <v>46054</v>
      </c>
      <c r="G28" s="6" t="s">
        <v>46</v>
      </c>
      <c r="H28" s="9">
        <v>46966</v>
      </c>
      <c r="I28" s="10"/>
      <c r="J28" s="10"/>
      <c r="K28" s="8" t="s">
        <v>30</v>
      </c>
      <c r="L28" s="8" t="s">
        <v>30</v>
      </c>
      <c r="M28" s="6" t="s">
        <v>50</v>
      </c>
      <c r="N28" s="51">
        <v>195439000</v>
      </c>
      <c r="O28" s="11">
        <v>9770000</v>
      </c>
      <c r="P28" s="11">
        <v>185669000</v>
      </c>
      <c r="Q28" s="12">
        <v>0.13707182649999999</v>
      </c>
      <c r="R28" s="11">
        <v>25449988.954428498</v>
      </c>
      <c r="S28" s="11">
        <v>1321860011.8800001</v>
      </c>
      <c r="T28" s="11">
        <v>10827710232</v>
      </c>
      <c r="U28" s="14">
        <v>0.12208121417796781</v>
      </c>
      <c r="V28" s="6">
        <v>22</v>
      </c>
      <c r="W28" s="6">
        <v>52</v>
      </c>
      <c r="X28" s="11">
        <v>1082771023.2</v>
      </c>
      <c r="Y28" s="11">
        <v>239088988.68000007</v>
      </c>
    </row>
    <row r="29" spans="1:25" x14ac:dyDescent="0.25">
      <c r="A29" s="5" t="s">
        <v>51</v>
      </c>
      <c r="B29" s="6" t="s">
        <v>20</v>
      </c>
      <c r="C29" s="6" t="s">
        <v>44</v>
      </c>
      <c r="D29" s="17">
        <v>0.1</v>
      </c>
      <c r="E29" s="6" t="s">
        <v>45</v>
      </c>
      <c r="F29" s="9">
        <v>46082</v>
      </c>
      <c r="G29" s="6" t="s">
        <v>46</v>
      </c>
      <c r="H29" s="9">
        <v>46997</v>
      </c>
      <c r="I29" s="10"/>
      <c r="J29" s="10"/>
      <c r="K29" s="8" t="s">
        <v>177</v>
      </c>
      <c r="L29" s="8" t="s">
        <v>177</v>
      </c>
      <c r="M29" s="6" t="s">
        <v>179</v>
      </c>
      <c r="N29" s="51">
        <v>90088000</v>
      </c>
      <c r="O29" s="11"/>
      <c r="P29" s="11">
        <v>90088000</v>
      </c>
      <c r="Q29" s="12">
        <v>0.9904739789</v>
      </c>
      <c r="R29" s="11">
        <v>89229819.811143205</v>
      </c>
      <c r="S29" s="11">
        <v>5737620516.0799999</v>
      </c>
      <c r="T29" s="11">
        <v>36035263116</v>
      </c>
      <c r="U29" s="14">
        <v>0.15922238440720268</v>
      </c>
      <c r="V29" s="6">
        <v>23</v>
      </c>
      <c r="W29" s="6">
        <v>53</v>
      </c>
      <c r="X29" s="11">
        <v>3603526311.6000004</v>
      </c>
      <c r="Y29" s="11">
        <v>2134094204.4799995</v>
      </c>
    </row>
    <row r="30" spans="1:25" x14ac:dyDescent="0.25">
      <c r="A30" s="5" t="s">
        <v>52</v>
      </c>
      <c r="B30" s="6" t="s">
        <v>20</v>
      </c>
      <c r="C30" s="6" t="s">
        <v>44</v>
      </c>
      <c r="D30" s="17">
        <v>0.1</v>
      </c>
      <c r="E30" s="6" t="s">
        <v>45</v>
      </c>
      <c r="F30" s="9">
        <v>46113</v>
      </c>
      <c r="G30" s="6" t="s">
        <v>46</v>
      </c>
      <c r="H30" s="9">
        <v>47027</v>
      </c>
      <c r="I30" s="10"/>
      <c r="J30" s="10"/>
      <c r="K30" s="8" t="s">
        <v>177</v>
      </c>
      <c r="L30" s="8" t="s">
        <v>177</v>
      </c>
      <c r="M30" s="6" t="s">
        <v>180</v>
      </c>
      <c r="N30" s="51">
        <v>59000000</v>
      </c>
      <c r="O30" s="11"/>
      <c r="P30" s="11">
        <v>59000000</v>
      </c>
      <c r="Q30" s="12">
        <v>0.9894576531</v>
      </c>
      <c r="R30" s="11">
        <v>58378001.532899998</v>
      </c>
      <c r="S30" s="11">
        <v>2065497202.3699999</v>
      </c>
      <c r="T30" s="11">
        <v>11861533020</v>
      </c>
      <c r="U30" s="14">
        <v>0.17413408527552068</v>
      </c>
      <c r="V30" s="6">
        <v>24</v>
      </c>
      <c r="W30" s="6">
        <v>54</v>
      </c>
      <c r="X30" s="11">
        <v>1186153302</v>
      </c>
      <c r="Y30" s="11">
        <v>879343900.36999989</v>
      </c>
    </row>
    <row r="31" spans="1:25" x14ac:dyDescent="0.25">
      <c r="A31" s="5" t="s">
        <v>52</v>
      </c>
      <c r="B31" s="6" t="s">
        <v>29</v>
      </c>
      <c r="C31" s="6" t="s">
        <v>44</v>
      </c>
      <c r="D31" s="17">
        <v>0.1</v>
      </c>
      <c r="E31" s="6" t="s">
        <v>45</v>
      </c>
      <c r="F31" s="9">
        <v>46113</v>
      </c>
      <c r="G31" s="6" t="s">
        <v>46</v>
      </c>
      <c r="H31" s="9">
        <v>47027</v>
      </c>
      <c r="I31" s="10"/>
      <c r="J31" s="10"/>
      <c r="K31" s="8" t="s">
        <v>181</v>
      </c>
      <c r="L31" s="8" t="s">
        <v>181</v>
      </c>
      <c r="M31" s="6" t="s">
        <v>182</v>
      </c>
      <c r="N31" s="51">
        <v>45000000</v>
      </c>
      <c r="O31" s="11"/>
      <c r="P31" s="11">
        <v>45000000</v>
      </c>
      <c r="Q31" s="12">
        <v>0.99458494040000001</v>
      </c>
      <c r="R31" s="11">
        <v>44756322.318000004</v>
      </c>
      <c r="S31" s="11">
        <v>3583041973.0500002</v>
      </c>
      <c r="T31" s="11">
        <v>25391426816</v>
      </c>
      <c r="U31" s="14">
        <v>0.14111227380231842</v>
      </c>
      <c r="V31" s="6">
        <v>24</v>
      </c>
      <c r="W31" s="6">
        <v>54</v>
      </c>
      <c r="X31" s="11">
        <v>2539142681.5999999</v>
      </c>
      <c r="Y31" s="11">
        <v>1043899291.4500003</v>
      </c>
    </row>
    <row r="32" spans="1:25" x14ac:dyDescent="0.25">
      <c r="A32" s="5" t="s">
        <v>53</v>
      </c>
      <c r="B32" s="6" t="s">
        <v>20</v>
      </c>
      <c r="C32" s="6" t="s">
        <v>44</v>
      </c>
      <c r="D32" s="17">
        <v>0.1</v>
      </c>
      <c r="E32" s="6" t="s">
        <v>45</v>
      </c>
      <c r="F32" s="9">
        <v>46204</v>
      </c>
      <c r="G32" s="6" t="s">
        <v>46</v>
      </c>
      <c r="H32" s="9">
        <v>47119</v>
      </c>
      <c r="I32" s="10"/>
      <c r="J32" s="10"/>
      <c r="K32" s="8" t="s">
        <v>177</v>
      </c>
      <c r="L32" s="8" t="s">
        <v>177</v>
      </c>
      <c r="M32" s="6" t="s">
        <v>183</v>
      </c>
      <c r="N32" s="51">
        <v>120000000</v>
      </c>
      <c r="O32" s="11"/>
      <c r="P32" s="11">
        <v>120000000</v>
      </c>
      <c r="Q32" s="12">
        <v>0.98718328730000005</v>
      </c>
      <c r="R32" s="11">
        <v>118461994.47600001</v>
      </c>
      <c r="S32" s="11">
        <v>6867153263.3599997</v>
      </c>
      <c r="T32" s="11">
        <v>42178644351</v>
      </c>
      <c r="U32" s="14">
        <v>0.1628111422022179</v>
      </c>
      <c r="V32" s="6">
        <v>27</v>
      </c>
      <c r="W32" s="6">
        <v>57</v>
      </c>
      <c r="X32" s="11">
        <v>4217864435.1000004</v>
      </c>
      <c r="Y32" s="11">
        <v>2649288828.2599993</v>
      </c>
    </row>
    <row r="33" spans="1:25" x14ac:dyDescent="0.25">
      <c r="A33" s="5" t="s">
        <v>54</v>
      </c>
      <c r="B33" s="6" t="s">
        <v>29</v>
      </c>
      <c r="C33" s="6" t="s">
        <v>44</v>
      </c>
      <c r="D33" s="17">
        <v>0.1</v>
      </c>
      <c r="E33" s="6" t="s">
        <v>45</v>
      </c>
      <c r="F33" s="9">
        <v>46204</v>
      </c>
      <c r="G33" s="6" t="s">
        <v>46</v>
      </c>
      <c r="H33" s="9">
        <v>47119</v>
      </c>
      <c r="I33" s="10"/>
      <c r="J33" s="10"/>
      <c r="K33" s="8" t="s">
        <v>181</v>
      </c>
      <c r="L33" s="8" t="s">
        <v>181</v>
      </c>
      <c r="M33" s="6" t="s">
        <v>184</v>
      </c>
      <c r="N33" s="51">
        <v>100000000</v>
      </c>
      <c r="O33" s="11"/>
      <c r="P33" s="11">
        <v>100000000</v>
      </c>
      <c r="Q33" s="12">
        <v>0.99485635670000006</v>
      </c>
      <c r="R33" s="11">
        <v>99485635.670000002</v>
      </c>
      <c r="S33" s="11">
        <v>5573291923.0200005</v>
      </c>
      <c r="T33" s="11">
        <v>38667647749</v>
      </c>
      <c r="U33" s="14">
        <v>0.14413320301374111</v>
      </c>
      <c r="V33" s="6">
        <v>27</v>
      </c>
      <c r="W33" s="6">
        <v>57</v>
      </c>
      <c r="X33" s="11">
        <v>3866764774.9000001</v>
      </c>
      <c r="Y33" s="11">
        <v>1706527148.1200004</v>
      </c>
    </row>
    <row r="34" spans="1:25" x14ac:dyDescent="0.25">
      <c r="A34" s="5" t="s">
        <v>55</v>
      </c>
      <c r="B34" s="6" t="s">
        <v>20</v>
      </c>
      <c r="C34" s="6" t="s">
        <v>44</v>
      </c>
      <c r="D34" s="17">
        <v>0.1</v>
      </c>
      <c r="E34" s="6" t="s">
        <v>45</v>
      </c>
      <c r="F34" s="9">
        <v>46296</v>
      </c>
      <c r="G34" s="6" t="s">
        <v>46</v>
      </c>
      <c r="H34" s="9">
        <v>47209</v>
      </c>
      <c r="I34" s="10"/>
      <c r="J34" s="10"/>
      <c r="K34" s="8" t="s">
        <v>177</v>
      </c>
      <c r="L34" s="8" t="s">
        <v>177</v>
      </c>
      <c r="M34" s="6" t="s">
        <v>185</v>
      </c>
      <c r="N34" s="51">
        <v>80000000</v>
      </c>
      <c r="O34" s="11"/>
      <c r="P34" s="11">
        <v>80000000</v>
      </c>
      <c r="Q34" s="12">
        <v>0.9896575715</v>
      </c>
      <c r="R34" s="11">
        <v>79172605.719999999</v>
      </c>
      <c r="S34" s="11">
        <v>5801839503.5600004</v>
      </c>
      <c r="T34" s="11">
        <v>33123656881</v>
      </c>
      <c r="U34" s="14">
        <v>0.17515697389458579</v>
      </c>
      <c r="V34" s="6">
        <v>30</v>
      </c>
      <c r="W34" s="6">
        <v>60</v>
      </c>
      <c r="X34" s="11">
        <v>3312365688.1000004</v>
      </c>
      <c r="Y34" s="11">
        <v>2489473815.46</v>
      </c>
    </row>
    <row r="35" spans="1:25" x14ac:dyDescent="0.25">
      <c r="A35" s="5" t="s">
        <v>56</v>
      </c>
      <c r="B35" s="6" t="s">
        <v>29</v>
      </c>
      <c r="C35" s="6" t="s">
        <v>44</v>
      </c>
      <c r="D35" s="17">
        <v>0.1</v>
      </c>
      <c r="E35" s="6" t="s">
        <v>45</v>
      </c>
      <c r="F35" s="9">
        <v>46327</v>
      </c>
      <c r="G35" s="6" t="s">
        <v>46</v>
      </c>
      <c r="H35" s="9">
        <v>47239</v>
      </c>
      <c r="I35" s="10"/>
      <c r="J35" s="10"/>
      <c r="K35" s="8" t="s">
        <v>181</v>
      </c>
      <c r="L35" s="8" t="s">
        <v>181</v>
      </c>
      <c r="M35" s="6" t="s">
        <v>186</v>
      </c>
      <c r="N35" s="51">
        <v>60000000</v>
      </c>
      <c r="O35" s="11"/>
      <c r="P35" s="11">
        <v>60000000</v>
      </c>
      <c r="Q35" s="12">
        <v>0.99459593899999998</v>
      </c>
      <c r="R35" s="11">
        <v>59675756.339999996</v>
      </c>
      <c r="S35" s="11">
        <v>3591797077.7199998</v>
      </c>
      <c r="T35" s="11">
        <v>22515197663</v>
      </c>
      <c r="U35" s="14">
        <v>0.1595276724424412</v>
      </c>
      <c r="V35" s="6">
        <v>31</v>
      </c>
      <c r="W35" s="6">
        <v>61</v>
      </c>
      <c r="X35" s="11">
        <v>2251519766.3000002</v>
      </c>
      <c r="Y35" s="11">
        <v>1340277311.4199996</v>
      </c>
    </row>
    <row r="36" spans="1:25" x14ac:dyDescent="0.25">
      <c r="A36" s="5" t="s">
        <v>57</v>
      </c>
      <c r="B36" s="6" t="s">
        <v>20</v>
      </c>
      <c r="C36" s="6" t="s">
        <v>44</v>
      </c>
      <c r="D36" s="17">
        <v>0.1</v>
      </c>
      <c r="E36" s="6" t="s">
        <v>45</v>
      </c>
      <c r="F36" s="9">
        <v>46388</v>
      </c>
      <c r="G36" s="6" t="s">
        <v>46</v>
      </c>
      <c r="H36" s="9">
        <v>47300</v>
      </c>
      <c r="I36" s="10"/>
      <c r="J36" s="10"/>
      <c r="K36" s="8" t="s">
        <v>58</v>
      </c>
      <c r="L36" s="8" t="s">
        <v>58</v>
      </c>
      <c r="M36" s="6" t="s">
        <v>59</v>
      </c>
      <c r="N36" s="51">
        <v>207850000</v>
      </c>
      <c r="O36" s="11">
        <v>207000000</v>
      </c>
      <c r="P36" s="11">
        <v>850000</v>
      </c>
      <c r="Q36" s="12">
        <v>1</v>
      </c>
      <c r="R36" s="11">
        <v>850000</v>
      </c>
      <c r="S36" s="11">
        <v>8429900858.6400003</v>
      </c>
      <c r="T36" s="11">
        <v>43757996033</v>
      </c>
      <c r="U36" s="13">
        <v>0.1926482385606125</v>
      </c>
      <c r="V36" s="6">
        <v>33</v>
      </c>
      <c r="W36" s="6">
        <v>63</v>
      </c>
      <c r="X36" s="11">
        <v>4375799603.3000002</v>
      </c>
      <c r="Y36" s="11">
        <v>4054101255.3400002</v>
      </c>
    </row>
    <row r="37" spans="1:25" x14ac:dyDescent="0.25">
      <c r="A37" s="5" t="s">
        <v>60</v>
      </c>
      <c r="B37" s="6" t="s">
        <v>29</v>
      </c>
      <c r="C37" s="6" t="s">
        <v>44</v>
      </c>
      <c r="D37" s="17">
        <v>0.1</v>
      </c>
      <c r="E37" s="6" t="s">
        <v>45</v>
      </c>
      <c r="F37" s="9">
        <v>46447</v>
      </c>
      <c r="G37" s="6" t="s">
        <v>46</v>
      </c>
      <c r="H37" s="9">
        <v>47362</v>
      </c>
      <c r="I37" s="10"/>
      <c r="J37" s="10"/>
      <c r="K37" s="8" t="s">
        <v>61</v>
      </c>
      <c r="L37" s="8" t="s">
        <v>61</v>
      </c>
      <c r="M37" s="6" t="s">
        <v>169</v>
      </c>
      <c r="N37" s="51">
        <v>189945000</v>
      </c>
      <c r="O37" s="11">
        <v>87031000</v>
      </c>
      <c r="P37" s="11">
        <v>102914000</v>
      </c>
      <c r="Q37" s="12">
        <v>1</v>
      </c>
      <c r="R37" s="11">
        <v>102914000</v>
      </c>
      <c r="S37" s="11">
        <v>8430340165.0900002</v>
      </c>
      <c r="T37" s="11">
        <v>39988464990</v>
      </c>
      <c r="U37" s="13">
        <v>0.2108192991965728</v>
      </c>
      <c r="V37" s="6">
        <v>35</v>
      </c>
      <c r="W37" s="6">
        <v>65</v>
      </c>
      <c r="X37" s="11">
        <v>3998846499</v>
      </c>
      <c r="Y37" s="11">
        <v>4431493666.0900002</v>
      </c>
    </row>
    <row r="38" spans="1:25" x14ac:dyDescent="0.25">
      <c r="A38" s="5" t="s">
        <v>62</v>
      </c>
      <c r="B38" s="6" t="s">
        <v>20</v>
      </c>
      <c r="C38" s="6" t="s">
        <v>44</v>
      </c>
      <c r="D38" s="17">
        <v>0.1</v>
      </c>
      <c r="E38" s="6" t="s">
        <v>45</v>
      </c>
      <c r="F38" s="9">
        <v>46478</v>
      </c>
      <c r="G38" s="6" t="s">
        <v>46</v>
      </c>
      <c r="H38" s="9">
        <v>47392</v>
      </c>
      <c r="I38" s="10"/>
      <c r="J38" s="10"/>
      <c r="K38" s="8" t="s">
        <v>58</v>
      </c>
      <c r="L38" s="8" t="s">
        <v>58</v>
      </c>
      <c r="M38" s="6" t="s">
        <v>63</v>
      </c>
      <c r="N38" s="51">
        <v>195918000</v>
      </c>
      <c r="O38" s="11">
        <v>169873000</v>
      </c>
      <c r="P38" s="11">
        <v>26045000</v>
      </c>
      <c r="Q38" s="12">
        <v>1</v>
      </c>
      <c r="R38" s="11">
        <v>26045000</v>
      </c>
      <c r="S38" s="11">
        <v>9471059931.75</v>
      </c>
      <c r="T38" s="11">
        <v>41246031432</v>
      </c>
      <c r="U38" s="13">
        <v>0.22962354444507141</v>
      </c>
      <c r="V38" s="6">
        <v>36</v>
      </c>
      <c r="W38" s="6">
        <v>66</v>
      </c>
      <c r="X38" s="11">
        <v>4124603143.2000003</v>
      </c>
      <c r="Y38" s="11">
        <v>5346456788.5499992</v>
      </c>
    </row>
    <row r="39" spans="1:25" x14ac:dyDescent="0.25">
      <c r="A39" s="5" t="s">
        <v>64</v>
      </c>
      <c r="B39" s="6" t="s">
        <v>29</v>
      </c>
      <c r="C39" s="6" t="s">
        <v>44</v>
      </c>
      <c r="D39" s="17">
        <v>0.1</v>
      </c>
      <c r="E39" s="6" t="s">
        <v>45</v>
      </c>
      <c r="F39" s="9">
        <v>46508</v>
      </c>
      <c r="G39" s="6" t="s">
        <v>46</v>
      </c>
      <c r="H39" s="9">
        <v>47423</v>
      </c>
      <c r="I39" s="10"/>
      <c r="J39" s="10"/>
      <c r="K39" s="8" t="s">
        <v>61</v>
      </c>
      <c r="L39" s="8" t="s">
        <v>30</v>
      </c>
      <c r="M39" s="6" t="s">
        <v>126</v>
      </c>
      <c r="N39" s="51">
        <v>601566000</v>
      </c>
      <c r="O39" s="11">
        <v>427050118</v>
      </c>
      <c r="P39" s="11">
        <v>174515882</v>
      </c>
      <c r="Q39" s="12">
        <v>0.52180998140000001</v>
      </c>
      <c r="R39" s="11">
        <v>91064129.140424594</v>
      </c>
      <c r="S39" s="11">
        <v>7441477300.8199997</v>
      </c>
      <c r="T39" s="11">
        <v>30153732577</v>
      </c>
      <c r="U39" s="13">
        <v>0.24678461553084322</v>
      </c>
      <c r="V39" s="6">
        <v>37</v>
      </c>
      <c r="W39" s="6">
        <v>67</v>
      </c>
      <c r="X39" s="11">
        <v>3015373257.7000003</v>
      </c>
      <c r="Y39" s="11">
        <v>4426104043.1199989</v>
      </c>
    </row>
    <row r="40" spans="1:25" x14ac:dyDescent="0.25">
      <c r="A40" s="5" t="s">
        <v>65</v>
      </c>
      <c r="B40" s="6" t="s">
        <v>20</v>
      </c>
      <c r="C40" s="6" t="s">
        <v>44</v>
      </c>
      <c r="D40" s="17">
        <v>0.1</v>
      </c>
      <c r="E40" s="6" t="s">
        <v>45</v>
      </c>
      <c r="F40" s="9">
        <v>46569</v>
      </c>
      <c r="G40" s="6" t="s">
        <v>46</v>
      </c>
      <c r="H40" s="9">
        <v>47484</v>
      </c>
      <c r="I40" s="10"/>
      <c r="J40" s="10"/>
      <c r="K40" s="8" t="s">
        <v>58</v>
      </c>
      <c r="L40" s="8" t="s">
        <v>58</v>
      </c>
      <c r="M40" s="6" t="s">
        <v>66</v>
      </c>
      <c r="N40" s="51">
        <v>207818000</v>
      </c>
      <c r="O40" s="11">
        <v>156287442</v>
      </c>
      <c r="P40" s="11">
        <v>51530558</v>
      </c>
      <c r="Q40" s="12">
        <v>1</v>
      </c>
      <c r="R40" s="11">
        <v>51530558</v>
      </c>
      <c r="S40" s="11">
        <v>10933427889.27</v>
      </c>
      <c r="T40" s="11">
        <v>43751258359</v>
      </c>
      <c r="U40" s="13">
        <v>0.2498997354418023</v>
      </c>
      <c r="V40" s="6">
        <v>39</v>
      </c>
      <c r="W40" s="6">
        <v>69</v>
      </c>
      <c r="X40" s="11">
        <v>4375125835.9000006</v>
      </c>
      <c r="Y40" s="11">
        <v>6558302053.3699999</v>
      </c>
    </row>
    <row r="41" spans="1:25" x14ac:dyDescent="0.25">
      <c r="A41" s="5" t="s">
        <v>67</v>
      </c>
      <c r="B41" s="6" t="s">
        <v>20</v>
      </c>
      <c r="C41" s="6" t="s">
        <v>44</v>
      </c>
      <c r="D41" s="17">
        <v>0.1</v>
      </c>
      <c r="E41" s="6" t="s">
        <v>45</v>
      </c>
      <c r="F41" s="9">
        <v>46600</v>
      </c>
      <c r="G41" s="6" t="s">
        <v>46</v>
      </c>
      <c r="H41" s="9">
        <v>47515</v>
      </c>
      <c r="I41" s="10"/>
      <c r="J41" s="10"/>
      <c r="K41" s="8" t="s">
        <v>58</v>
      </c>
      <c r="L41" s="8" t="s">
        <v>58</v>
      </c>
      <c r="M41" s="6" t="s">
        <v>171</v>
      </c>
      <c r="N41" s="51">
        <v>78322000</v>
      </c>
      <c r="O41" s="11">
        <v>33774404</v>
      </c>
      <c r="P41" s="11">
        <v>44547596</v>
      </c>
      <c r="Q41" s="12">
        <v>1</v>
      </c>
      <c r="R41" s="11">
        <v>44547596</v>
      </c>
      <c r="S41" s="11">
        <v>3706565737.1599998</v>
      </c>
      <c r="T41" s="11">
        <v>16488934405</v>
      </c>
      <c r="U41" s="13">
        <v>0.22479110209283579</v>
      </c>
      <c r="V41" s="6">
        <v>40</v>
      </c>
      <c r="W41" s="6">
        <v>70</v>
      </c>
      <c r="X41" s="11">
        <v>1648893440.5</v>
      </c>
      <c r="Y41" s="11">
        <v>2057672296.6599998</v>
      </c>
    </row>
    <row r="42" spans="1:25" x14ac:dyDescent="0.25">
      <c r="A42" s="5" t="s">
        <v>67</v>
      </c>
      <c r="B42" s="6" t="s">
        <v>29</v>
      </c>
      <c r="C42" s="6" t="s">
        <v>44</v>
      </c>
      <c r="D42" s="17">
        <v>0.1</v>
      </c>
      <c r="E42" s="6" t="s">
        <v>45</v>
      </c>
      <c r="F42" s="9">
        <v>46600</v>
      </c>
      <c r="G42" s="6" t="s">
        <v>46</v>
      </c>
      <c r="H42" s="9">
        <v>47515</v>
      </c>
      <c r="I42" s="10"/>
      <c r="J42" s="10"/>
      <c r="K42" s="8" t="s">
        <v>61</v>
      </c>
      <c r="L42" s="8" t="s">
        <v>61</v>
      </c>
      <c r="M42" s="6" t="s">
        <v>68</v>
      </c>
      <c r="N42" s="51">
        <v>73668000</v>
      </c>
      <c r="O42" s="11">
        <v>54352000</v>
      </c>
      <c r="P42" s="11">
        <v>19316000</v>
      </c>
      <c r="Q42" s="12">
        <v>1</v>
      </c>
      <c r="R42" s="11">
        <v>19316000</v>
      </c>
      <c r="S42" s="11">
        <v>2652236793.52</v>
      </c>
      <c r="T42" s="11">
        <v>15509153036</v>
      </c>
      <c r="U42" s="13">
        <v>0.17101106600184529</v>
      </c>
      <c r="V42" s="6">
        <v>40</v>
      </c>
      <c r="W42" s="6">
        <v>70</v>
      </c>
      <c r="X42" s="11">
        <v>1550915303.6000001</v>
      </c>
      <c r="Y42" s="11">
        <v>1101321489.9199998</v>
      </c>
    </row>
    <row r="43" spans="1:25" x14ac:dyDescent="0.25">
      <c r="A43" s="5" t="s">
        <v>69</v>
      </c>
      <c r="B43" s="6" t="s">
        <v>20</v>
      </c>
      <c r="C43" s="6" t="s">
        <v>44</v>
      </c>
      <c r="D43" s="17">
        <v>0.1</v>
      </c>
      <c r="E43" s="6" t="s">
        <v>45</v>
      </c>
      <c r="F43" s="9">
        <v>46692</v>
      </c>
      <c r="G43" s="6" t="s">
        <v>46</v>
      </c>
      <c r="H43" s="9">
        <v>47604</v>
      </c>
      <c r="I43" s="10"/>
      <c r="J43" s="10"/>
      <c r="K43" s="8" t="s">
        <v>58</v>
      </c>
      <c r="L43" s="8" t="s">
        <v>58</v>
      </c>
      <c r="M43" s="6" t="s">
        <v>164</v>
      </c>
      <c r="N43" s="51">
        <v>97984000</v>
      </c>
      <c r="O43" s="11">
        <v>70783000</v>
      </c>
      <c r="P43" s="11">
        <v>27201000</v>
      </c>
      <c r="Q43" s="12">
        <v>1</v>
      </c>
      <c r="R43" s="11">
        <v>27201000</v>
      </c>
      <c r="S43" s="11">
        <v>3803297469.8000002</v>
      </c>
      <c r="T43" s="11">
        <v>20628318834</v>
      </c>
      <c r="U43" s="13">
        <v>0.1843726335854311</v>
      </c>
      <c r="V43" s="6">
        <v>43</v>
      </c>
      <c r="W43" s="6">
        <v>73</v>
      </c>
      <c r="X43" s="11">
        <v>2062831883.4000001</v>
      </c>
      <c r="Y43" s="11">
        <v>1740465586.4000001</v>
      </c>
    </row>
    <row r="44" spans="1:25" x14ac:dyDescent="0.25">
      <c r="A44" s="5" t="s">
        <v>69</v>
      </c>
      <c r="B44" s="6" t="s">
        <v>29</v>
      </c>
      <c r="C44" s="6" t="s">
        <v>44</v>
      </c>
      <c r="D44" s="17">
        <v>0.1</v>
      </c>
      <c r="E44" s="6" t="s">
        <v>45</v>
      </c>
      <c r="F44" s="9">
        <v>46692</v>
      </c>
      <c r="G44" s="6" t="s">
        <v>46</v>
      </c>
      <c r="H44" s="9">
        <v>47604</v>
      </c>
      <c r="I44" s="10"/>
      <c r="J44" s="10"/>
      <c r="K44" s="8" t="s">
        <v>61</v>
      </c>
      <c r="L44" s="8" t="s">
        <v>61</v>
      </c>
      <c r="M44" s="6" t="s">
        <v>165</v>
      </c>
      <c r="N44" s="51">
        <v>63333000</v>
      </c>
      <c r="O44" s="11">
        <v>61333000</v>
      </c>
      <c r="P44" s="11">
        <v>2000000</v>
      </c>
      <c r="Q44" s="12">
        <v>1</v>
      </c>
      <c r="R44" s="11">
        <v>2000000</v>
      </c>
      <c r="S44" s="11">
        <v>1995070230.77</v>
      </c>
      <c r="T44" s="11">
        <v>13333287312</v>
      </c>
      <c r="U44" s="13">
        <v>0.14963078377695438</v>
      </c>
      <c r="V44" s="6">
        <v>43</v>
      </c>
      <c r="W44" s="6">
        <v>73</v>
      </c>
      <c r="X44" s="11">
        <v>1333328731.2</v>
      </c>
      <c r="Y44" s="11">
        <v>661741499.56999993</v>
      </c>
    </row>
    <row r="45" spans="1:25" x14ac:dyDescent="0.25">
      <c r="A45" s="5" t="s">
        <v>70</v>
      </c>
      <c r="B45" s="6" t="s">
        <v>20</v>
      </c>
      <c r="C45" s="6" t="s">
        <v>44</v>
      </c>
      <c r="D45" s="17">
        <v>0.1</v>
      </c>
      <c r="E45" s="6" t="s">
        <v>45</v>
      </c>
      <c r="F45" s="9">
        <v>46753</v>
      </c>
      <c r="G45" s="6" t="s">
        <v>46</v>
      </c>
      <c r="H45" s="9">
        <v>47665</v>
      </c>
      <c r="I45" s="10"/>
      <c r="J45" s="10"/>
      <c r="K45" s="8" t="s">
        <v>58</v>
      </c>
      <c r="L45" s="8" t="s">
        <v>58</v>
      </c>
      <c r="M45" s="6" t="s">
        <v>71</v>
      </c>
      <c r="N45" s="51">
        <v>256124000</v>
      </c>
      <c r="O45" s="11">
        <v>195259329</v>
      </c>
      <c r="P45" s="11">
        <v>60864671</v>
      </c>
      <c r="Q45" s="12">
        <v>1</v>
      </c>
      <c r="R45" s="11">
        <v>60864671</v>
      </c>
      <c r="S45" s="11">
        <v>8233369657.3599997</v>
      </c>
      <c r="T45" s="11">
        <v>44934126832</v>
      </c>
      <c r="U45" s="13">
        <v>0.18323199398332571</v>
      </c>
      <c r="V45" s="6">
        <v>45</v>
      </c>
      <c r="W45" s="6">
        <v>75</v>
      </c>
      <c r="X45" s="11">
        <v>4493412683.1999998</v>
      </c>
      <c r="Y45" s="11">
        <v>3739956974.1599998</v>
      </c>
    </row>
    <row r="46" spans="1:25" x14ac:dyDescent="0.25">
      <c r="A46" s="5" t="s">
        <v>72</v>
      </c>
      <c r="B46" s="6" t="s">
        <v>29</v>
      </c>
      <c r="C46" s="6" t="s">
        <v>44</v>
      </c>
      <c r="D46" s="17">
        <v>0.1</v>
      </c>
      <c r="E46" s="6" t="s">
        <v>45</v>
      </c>
      <c r="F46" s="9">
        <v>46784</v>
      </c>
      <c r="G46" s="6" t="s">
        <v>46</v>
      </c>
      <c r="H46" s="9">
        <v>47696</v>
      </c>
      <c r="I46" s="10"/>
      <c r="J46" s="10"/>
      <c r="K46" s="8" t="s">
        <v>61</v>
      </c>
      <c r="L46" s="8" t="s">
        <v>30</v>
      </c>
      <c r="M46" s="6" t="s">
        <v>119</v>
      </c>
      <c r="N46" s="52">
        <v>667152000</v>
      </c>
      <c r="O46" s="11">
        <v>610187453</v>
      </c>
      <c r="P46" s="11">
        <v>56964547</v>
      </c>
      <c r="Q46" s="12">
        <v>0.36432591939999998</v>
      </c>
      <c r="R46" s="11">
        <v>20753660.95897951</v>
      </c>
      <c r="S46" s="11">
        <v>4864095531.4200001</v>
      </c>
      <c r="T46" s="11">
        <v>26500683893</v>
      </c>
      <c r="U46" s="13">
        <v>0.18354603794650251</v>
      </c>
      <c r="V46" s="6">
        <v>46</v>
      </c>
      <c r="W46" s="6">
        <v>76</v>
      </c>
      <c r="X46" s="11">
        <v>2650068389.3000002</v>
      </c>
      <c r="Y46" s="11">
        <v>2214027142.1199999</v>
      </c>
    </row>
    <row r="47" spans="1:25" x14ac:dyDescent="0.25">
      <c r="A47" s="5" t="s">
        <v>74</v>
      </c>
      <c r="B47" s="6" t="s">
        <v>20</v>
      </c>
      <c r="C47" s="6" t="s">
        <v>44</v>
      </c>
      <c r="D47" s="17">
        <v>0.1</v>
      </c>
      <c r="E47" s="6" t="s">
        <v>45</v>
      </c>
      <c r="F47" s="9">
        <v>46844</v>
      </c>
      <c r="G47" s="6" t="s">
        <v>46</v>
      </c>
      <c r="H47" s="9">
        <v>47757</v>
      </c>
      <c r="I47" s="10"/>
      <c r="J47" s="10"/>
      <c r="K47" s="8" t="s">
        <v>58</v>
      </c>
      <c r="L47" s="8" t="s">
        <v>58</v>
      </c>
      <c r="M47" s="6" t="s">
        <v>75</v>
      </c>
      <c r="N47" s="51">
        <v>192259000</v>
      </c>
      <c r="O47" s="11">
        <v>93148000</v>
      </c>
      <c r="P47" s="11">
        <v>99111000</v>
      </c>
      <c r="Q47" s="12">
        <v>1</v>
      </c>
      <c r="R47" s="11">
        <v>99111000</v>
      </c>
      <c r="S47" s="11">
        <v>6281584147.6099997</v>
      </c>
      <c r="T47" s="11">
        <v>31135085611</v>
      </c>
      <c r="U47" s="13">
        <v>0.20175258954080341</v>
      </c>
      <c r="V47" s="6">
        <v>48</v>
      </c>
      <c r="W47" s="6">
        <v>78</v>
      </c>
      <c r="X47" s="11">
        <v>3113508561.1000004</v>
      </c>
      <c r="Y47" s="11">
        <v>3168075586.5099993</v>
      </c>
    </row>
    <row r="48" spans="1:25" x14ac:dyDescent="0.25">
      <c r="A48" s="5" t="s">
        <v>76</v>
      </c>
      <c r="B48" s="6" t="s">
        <v>29</v>
      </c>
      <c r="C48" s="6" t="s">
        <v>44</v>
      </c>
      <c r="D48" s="17">
        <v>0.1</v>
      </c>
      <c r="E48" s="6" t="s">
        <v>45</v>
      </c>
      <c r="F48" s="9">
        <v>46905</v>
      </c>
      <c r="G48" s="6" t="s">
        <v>46</v>
      </c>
      <c r="H48" s="9">
        <v>47818</v>
      </c>
      <c r="I48" s="10"/>
      <c r="J48" s="10"/>
      <c r="K48" s="8" t="s">
        <v>61</v>
      </c>
      <c r="L48" s="8" t="s">
        <v>61</v>
      </c>
      <c r="M48" s="6" t="s">
        <v>166</v>
      </c>
      <c r="N48" s="51">
        <v>152663000</v>
      </c>
      <c r="O48" s="11">
        <v>135663000</v>
      </c>
      <c r="P48" s="11">
        <v>17000000</v>
      </c>
      <c r="Q48" s="12">
        <v>1</v>
      </c>
      <c r="R48" s="11">
        <v>17000000</v>
      </c>
      <c r="S48" s="11">
        <v>5077247675.1800003</v>
      </c>
      <c r="T48" s="11">
        <v>24722803522</v>
      </c>
      <c r="U48" s="13">
        <v>0.20536698723057942</v>
      </c>
      <c r="V48" s="6">
        <v>50</v>
      </c>
      <c r="W48" s="6">
        <v>80</v>
      </c>
      <c r="X48" s="11">
        <v>2472280352.2000003</v>
      </c>
      <c r="Y48" s="11">
        <v>2604967322.98</v>
      </c>
    </row>
    <row r="49" spans="1:25" x14ac:dyDescent="0.25">
      <c r="A49" s="5" t="s">
        <v>77</v>
      </c>
      <c r="B49" s="6" t="s">
        <v>20</v>
      </c>
      <c r="C49" s="6" t="s">
        <v>44</v>
      </c>
      <c r="D49" s="17">
        <v>0.1</v>
      </c>
      <c r="E49" s="6" t="s">
        <v>45</v>
      </c>
      <c r="F49" s="9">
        <v>46935</v>
      </c>
      <c r="G49" s="6" t="s">
        <v>46</v>
      </c>
      <c r="H49" s="9">
        <v>47849</v>
      </c>
      <c r="I49" s="10"/>
      <c r="J49" s="10"/>
      <c r="K49" s="8" t="s">
        <v>58</v>
      </c>
      <c r="L49" s="8" t="s">
        <v>58</v>
      </c>
      <c r="M49" s="6" t="s">
        <v>78</v>
      </c>
      <c r="N49" s="51">
        <v>177428000</v>
      </c>
      <c r="O49" s="11">
        <v>152913000</v>
      </c>
      <c r="P49" s="11">
        <v>24515000</v>
      </c>
      <c r="Q49" s="12">
        <v>1</v>
      </c>
      <c r="R49" s="11">
        <v>24515000</v>
      </c>
      <c r="S49" s="11">
        <v>5915927187.5799999</v>
      </c>
      <c r="T49" s="11">
        <v>28733348264</v>
      </c>
      <c r="U49" s="13">
        <v>0.20589063039979319</v>
      </c>
      <c r="V49" s="6">
        <v>51</v>
      </c>
      <c r="W49" s="6">
        <v>81</v>
      </c>
      <c r="X49" s="11">
        <v>2873334826.4000001</v>
      </c>
      <c r="Y49" s="11">
        <v>3042592361.1799998</v>
      </c>
    </row>
    <row r="50" spans="1:25" x14ac:dyDescent="0.25">
      <c r="A50" s="5" t="s">
        <v>79</v>
      </c>
      <c r="B50" s="6" t="s">
        <v>20</v>
      </c>
      <c r="C50" s="6" t="s">
        <v>44</v>
      </c>
      <c r="D50" s="17">
        <v>0.1</v>
      </c>
      <c r="E50" s="6" t="s">
        <v>45</v>
      </c>
      <c r="F50" s="9">
        <v>46997</v>
      </c>
      <c r="G50" s="6" t="s">
        <v>46</v>
      </c>
      <c r="H50" s="9">
        <v>47908</v>
      </c>
      <c r="I50" s="10"/>
      <c r="J50" s="10"/>
      <c r="K50" s="8" t="s">
        <v>58</v>
      </c>
      <c r="L50" s="8" t="s">
        <v>58</v>
      </c>
      <c r="M50" s="6" t="s">
        <v>167</v>
      </c>
      <c r="N50" s="51">
        <v>108185000</v>
      </c>
      <c r="O50" s="11">
        <v>43241000</v>
      </c>
      <c r="P50" s="11">
        <v>64944000</v>
      </c>
      <c r="Q50" s="12">
        <v>1</v>
      </c>
      <c r="R50" s="11">
        <v>64944000</v>
      </c>
      <c r="S50" s="11">
        <v>2624172046.27</v>
      </c>
      <c r="T50" s="11">
        <v>15183988746</v>
      </c>
      <c r="U50" s="13">
        <v>0.17282494673058912</v>
      </c>
      <c r="V50" s="6">
        <v>53</v>
      </c>
      <c r="W50" s="6">
        <v>83</v>
      </c>
      <c r="X50" s="11">
        <v>1518398874.6000001</v>
      </c>
      <c r="Y50" s="11">
        <v>1105773171.6699998</v>
      </c>
    </row>
    <row r="51" spans="1:25" x14ac:dyDescent="0.25">
      <c r="A51" s="5" t="s">
        <v>79</v>
      </c>
      <c r="B51" s="6" t="s">
        <v>29</v>
      </c>
      <c r="C51" s="6" t="s">
        <v>44</v>
      </c>
      <c r="D51" s="17">
        <v>0.1</v>
      </c>
      <c r="E51" s="6" t="s">
        <v>45</v>
      </c>
      <c r="F51" s="9">
        <v>46997</v>
      </c>
      <c r="G51" s="6" t="s">
        <v>46</v>
      </c>
      <c r="H51" s="9">
        <v>47908</v>
      </c>
      <c r="I51" s="10"/>
      <c r="J51" s="10"/>
      <c r="K51" s="8" t="s">
        <v>61</v>
      </c>
      <c r="L51" s="8" t="s">
        <v>61</v>
      </c>
      <c r="M51" s="6" t="s">
        <v>80</v>
      </c>
      <c r="N51" s="51">
        <v>70009000</v>
      </c>
      <c r="O51" s="11">
        <v>44922000</v>
      </c>
      <c r="P51" s="11">
        <v>25087000</v>
      </c>
      <c r="Q51" s="12">
        <v>1</v>
      </c>
      <c r="R51" s="11">
        <v>25087000</v>
      </c>
      <c r="S51" s="11">
        <v>1992954760.5799999</v>
      </c>
      <c r="T51" s="11">
        <v>10527759933</v>
      </c>
      <c r="U51" s="13">
        <v>0.18930473084645641</v>
      </c>
      <c r="V51" s="6">
        <v>53</v>
      </c>
      <c r="W51" s="6">
        <v>83</v>
      </c>
      <c r="X51" s="11">
        <v>1052775993.3000001</v>
      </c>
      <c r="Y51" s="11">
        <v>940178767.27999985</v>
      </c>
    </row>
    <row r="52" spans="1:25" x14ac:dyDescent="0.25">
      <c r="A52" s="5" t="s">
        <v>81</v>
      </c>
      <c r="B52" s="6" t="s">
        <v>20</v>
      </c>
      <c r="C52" s="6" t="s">
        <v>44</v>
      </c>
      <c r="D52" s="17">
        <v>0.1</v>
      </c>
      <c r="E52" s="6" t="s">
        <v>45</v>
      </c>
      <c r="F52" s="9">
        <v>47027</v>
      </c>
      <c r="G52" s="6" t="s">
        <v>46</v>
      </c>
      <c r="H52" s="9">
        <v>47939</v>
      </c>
      <c r="I52" s="10"/>
      <c r="J52" s="10"/>
      <c r="K52" s="8" t="s">
        <v>58</v>
      </c>
      <c r="L52" s="8" t="s">
        <v>58</v>
      </c>
      <c r="M52" s="6" t="s">
        <v>187</v>
      </c>
      <c r="N52" s="51">
        <v>172854000</v>
      </c>
      <c r="O52" s="11">
        <v>123954000</v>
      </c>
      <c r="P52" s="11">
        <v>48900000</v>
      </c>
      <c r="Q52" s="12">
        <v>0.98798953950000001</v>
      </c>
      <c r="R52" s="11">
        <v>48312688.481550001</v>
      </c>
      <c r="S52" s="11">
        <v>3733082827.1799998</v>
      </c>
      <c r="T52" s="11">
        <v>24260267811</v>
      </c>
      <c r="U52" s="13">
        <v>0.15387640632359301</v>
      </c>
      <c r="V52" s="6">
        <v>54</v>
      </c>
      <c r="W52" s="6">
        <v>84</v>
      </c>
      <c r="X52" s="11">
        <v>2426026781.0999999</v>
      </c>
      <c r="Y52" s="11">
        <v>1307056046.0799999</v>
      </c>
    </row>
    <row r="53" spans="1:25" x14ac:dyDescent="0.25">
      <c r="A53" s="5" t="s">
        <v>82</v>
      </c>
      <c r="B53" s="6" t="s">
        <v>29</v>
      </c>
      <c r="C53" s="6" t="s">
        <v>44</v>
      </c>
      <c r="D53" s="17">
        <v>0.1</v>
      </c>
      <c r="E53" s="6" t="s">
        <v>45</v>
      </c>
      <c r="F53" s="9">
        <v>47119</v>
      </c>
      <c r="G53" s="6" t="s">
        <v>46</v>
      </c>
      <c r="H53" s="9">
        <v>48030</v>
      </c>
      <c r="I53" s="10"/>
      <c r="J53" s="10"/>
      <c r="K53" s="8" t="s">
        <v>61</v>
      </c>
      <c r="L53" s="8" t="s">
        <v>61</v>
      </c>
      <c r="M53" s="6" t="s">
        <v>188</v>
      </c>
      <c r="N53" s="51">
        <v>186724000</v>
      </c>
      <c r="O53" s="11">
        <v>172474000</v>
      </c>
      <c r="P53" s="11">
        <v>14250000</v>
      </c>
      <c r="Q53" s="12">
        <v>1</v>
      </c>
      <c r="R53" s="11">
        <v>14250000</v>
      </c>
      <c r="S53" s="11">
        <v>4233724611.71</v>
      </c>
      <c r="T53" s="11">
        <v>28078924863</v>
      </c>
      <c r="U53" s="13">
        <v>0.15077944160477152</v>
      </c>
      <c r="V53" s="6">
        <v>57</v>
      </c>
      <c r="W53" s="6">
        <v>87</v>
      </c>
      <c r="X53" s="11">
        <v>2807892486.3000002</v>
      </c>
      <c r="Y53" s="11">
        <v>1425832125.4099998</v>
      </c>
    </row>
    <row r="54" spans="1:25" x14ac:dyDescent="0.25">
      <c r="A54" s="45" t="s">
        <v>83</v>
      </c>
      <c r="B54" s="46" t="s">
        <v>20</v>
      </c>
      <c r="C54" s="46" t="s">
        <v>44</v>
      </c>
      <c r="D54" s="47">
        <v>0.1</v>
      </c>
      <c r="E54" s="46" t="s">
        <v>45</v>
      </c>
      <c r="F54" s="49">
        <v>47150</v>
      </c>
      <c r="G54" s="46" t="s">
        <v>46</v>
      </c>
      <c r="H54" s="49">
        <v>48061</v>
      </c>
      <c r="I54" s="50">
        <v>5</v>
      </c>
      <c r="J54" s="50"/>
      <c r="K54" s="48" t="s">
        <v>58</v>
      </c>
      <c r="L54" s="48" t="s">
        <v>58</v>
      </c>
      <c r="M54" s="46" t="s">
        <v>189</v>
      </c>
      <c r="N54" s="15">
        <v>187956000</v>
      </c>
      <c r="O54" s="16"/>
      <c r="P54" s="16"/>
      <c r="Q54" s="54"/>
      <c r="R54" s="16"/>
      <c r="S54" s="16"/>
      <c r="T54" s="16"/>
      <c r="U54" s="53"/>
      <c r="V54" s="46"/>
      <c r="W54" s="46"/>
      <c r="X54" s="16"/>
      <c r="Y54" s="16"/>
    </row>
    <row r="55" spans="1:25" x14ac:dyDescent="0.25">
      <c r="A55" s="5" t="s">
        <v>84</v>
      </c>
      <c r="B55" s="6" t="s">
        <v>20</v>
      </c>
      <c r="C55" s="6" t="s">
        <v>44</v>
      </c>
      <c r="D55" s="17">
        <v>0.1</v>
      </c>
      <c r="E55" s="6" t="s">
        <v>45</v>
      </c>
      <c r="F55" s="9">
        <v>47178</v>
      </c>
      <c r="G55" s="6" t="s">
        <v>46</v>
      </c>
      <c r="H55" s="9">
        <v>48092</v>
      </c>
      <c r="I55" s="10"/>
      <c r="J55" s="10"/>
      <c r="K55" s="8" t="s">
        <v>58</v>
      </c>
      <c r="L55" s="8" t="s">
        <v>58</v>
      </c>
      <c r="M55" s="6" t="s">
        <v>190</v>
      </c>
      <c r="N55" s="51">
        <v>153095000</v>
      </c>
      <c r="O55" s="11"/>
      <c r="P55" s="11">
        <v>153095000</v>
      </c>
      <c r="Q55" s="12">
        <v>0.9193364664</v>
      </c>
      <c r="R55" s="11">
        <v>140745816.32350799</v>
      </c>
      <c r="S55" s="11">
        <v>3117584815.3699999</v>
      </c>
      <c r="T55" s="11">
        <v>21487042359</v>
      </c>
      <c r="U55" s="13">
        <v>0.1450913887212068</v>
      </c>
      <c r="V55" s="6">
        <v>59</v>
      </c>
      <c r="W55" s="6">
        <v>89</v>
      </c>
      <c r="X55" s="11">
        <v>2148704235.9000001</v>
      </c>
      <c r="Y55" s="11">
        <v>968880579.46999979</v>
      </c>
    </row>
    <row r="56" spans="1:25" x14ac:dyDescent="0.25">
      <c r="A56" s="5" t="s">
        <v>85</v>
      </c>
      <c r="B56" s="6" t="s">
        <v>29</v>
      </c>
      <c r="C56" s="6" t="s">
        <v>44</v>
      </c>
      <c r="D56" s="17">
        <v>0.1</v>
      </c>
      <c r="E56" s="6" t="s">
        <v>86</v>
      </c>
      <c r="F56" s="9">
        <v>46174</v>
      </c>
      <c r="G56" s="6" t="s">
        <v>87</v>
      </c>
      <c r="H56" s="9">
        <v>50922</v>
      </c>
      <c r="I56" s="10"/>
      <c r="J56" s="10"/>
      <c r="K56" s="8" t="s">
        <v>61</v>
      </c>
      <c r="L56" s="8" t="s">
        <v>61</v>
      </c>
      <c r="M56" s="6" t="s">
        <v>191</v>
      </c>
      <c r="N56" s="51">
        <v>257704000</v>
      </c>
      <c r="O56" s="11"/>
      <c r="P56" s="11">
        <v>257704000</v>
      </c>
      <c r="Q56" s="12">
        <v>0.73659940719999994</v>
      </c>
      <c r="R56" s="11">
        <v>189824613.6330688</v>
      </c>
      <c r="S56" s="11">
        <v>3867654690.8699999</v>
      </c>
      <c r="T56" s="11">
        <v>24660757825</v>
      </c>
      <c r="U56" s="13">
        <v>0.15683438109451919</v>
      </c>
      <c r="V56" s="6">
        <v>26</v>
      </c>
      <c r="W56" s="6">
        <v>182</v>
      </c>
      <c r="X56" s="11">
        <v>2466075782.5</v>
      </c>
      <c r="Y56" s="11">
        <v>1401578908.3699999</v>
      </c>
    </row>
    <row r="57" spans="1:25" x14ac:dyDescent="0.25">
      <c r="A57" s="5" t="s">
        <v>88</v>
      </c>
      <c r="B57" s="6" t="s">
        <v>20</v>
      </c>
      <c r="C57" s="6" t="s">
        <v>44</v>
      </c>
      <c r="D57" s="17">
        <v>0.1</v>
      </c>
      <c r="E57" s="6" t="s">
        <v>86</v>
      </c>
      <c r="F57" s="9">
        <v>46204</v>
      </c>
      <c r="G57" s="6" t="s">
        <v>87</v>
      </c>
      <c r="H57" s="9">
        <v>50952</v>
      </c>
      <c r="I57" s="10"/>
      <c r="J57" s="10"/>
      <c r="K57" s="8" t="s">
        <v>58</v>
      </c>
      <c r="L57" s="8" t="s">
        <v>58</v>
      </c>
      <c r="M57" s="6" t="s">
        <v>192</v>
      </c>
      <c r="N57" s="51">
        <v>225717000</v>
      </c>
      <c r="O57" s="11"/>
      <c r="P57" s="11">
        <v>225717000</v>
      </c>
      <c r="Q57" s="12">
        <v>0.71734638679999996</v>
      </c>
      <c r="R57" s="11">
        <v>161917274.3893356</v>
      </c>
      <c r="S57" s="11">
        <v>3359372198.7600002</v>
      </c>
      <c r="T57" s="11">
        <v>23759765958</v>
      </c>
      <c r="U57" s="13">
        <v>0.14138911152356581</v>
      </c>
      <c r="V57" s="6">
        <v>27</v>
      </c>
      <c r="W57" s="6">
        <v>183</v>
      </c>
      <c r="X57" s="11">
        <v>2375976595.8000002</v>
      </c>
      <c r="Y57" s="11">
        <v>983395602.96000004</v>
      </c>
    </row>
    <row r="58" spans="1:25" x14ac:dyDescent="0.25">
      <c r="A58" s="18" t="s">
        <v>89</v>
      </c>
      <c r="B58" s="19" t="s">
        <v>29</v>
      </c>
      <c r="C58" s="19" t="s">
        <v>44</v>
      </c>
      <c r="D58" s="20">
        <v>0.1</v>
      </c>
      <c r="E58" s="19" t="s">
        <v>86</v>
      </c>
      <c r="F58" s="21">
        <v>46266</v>
      </c>
      <c r="G58" s="19" t="s">
        <v>87</v>
      </c>
      <c r="H58" s="21">
        <v>51014</v>
      </c>
      <c r="I58" s="10"/>
      <c r="J58" s="10"/>
      <c r="K58" s="8" t="s">
        <v>61</v>
      </c>
      <c r="L58" s="8" t="s">
        <v>61</v>
      </c>
      <c r="M58" s="19" t="s">
        <v>193</v>
      </c>
      <c r="N58" s="51">
        <v>327360000</v>
      </c>
      <c r="O58" s="11"/>
      <c r="P58" s="11">
        <v>327360000</v>
      </c>
      <c r="Q58" s="12">
        <v>0.87552703580000002</v>
      </c>
      <c r="R58" s="11">
        <v>286612530.43948799</v>
      </c>
      <c r="S58" s="11">
        <v>5897450320.3900003</v>
      </c>
      <c r="T58" s="11">
        <v>32818049500</v>
      </c>
      <c r="U58" s="22">
        <v>0.1797014268159742</v>
      </c>
      <c r="V58" s="19">
        <v>29</v>
      </c>
      <c r="W58" s="19">
        <v>185</v>
      </c>
      <c r="X58" s="11">
        <v>3281804950</v>
      </c>
      <c r="Y58" s="11">
        <v>2615645370.3900003</v>
      </c>
    </row>
    <row r="59" spans="1:25" s="23" customFormat="1" x14ac:dyDescent="0.25">
      <c r="A59" s="18" t="s">
        <v>90</v>
      </c>
      <c r="B59" s="19" t="s">
        <v>20</v>
      </c>
      <c r="C59" s="19" t="s">
        <v>44</v>
      </c>
      <c r="D59" s="20">
        <v>0.1</v>
      </c>
      <c r="E59" s="19" t="s">
        <v>86</v>
      </c>
      <c r="F59" s="21">
        <v>46296</v>
      </c>
      <c r="G59" s="19" t="s">
        <v>87</v>
      </c>
      <c r="H59" s="21">
        <v>51044</v>
      </c>
      <c r="I59" s="10"/>
      <c r="J59" s="10"/>
      <c r="K59" s="8" t="s">
        <v>58</v>
      </c>
      <c r="L59" s="8" t="s">
        <v>58</v>
      </c>
      <c r="M59" s="19" t="s">
        <v>194</v>
      </c>
      <c r="N59" s="51">
        <v>224620000</v>
      </c>
      <c r="O59" s="11"/>
      <c r="P59" s="11">
        <v>224620000</v>
      </c>
      <c r="Q59" s="12">
        <v>0.97321718489999998</v>
      </c>
      <c r="R59" s="11">
        <v>218604044.072238</v>
      </c>
      <c r="S59" s="11">
        <v>4561557698.5299997</v>
      </c>
      <c r="T59" s="11">
        <v>26271425532</v>
      </c>
      <c r="U59" s="22">
        <v>0.1736319063843651</v>
      </c>
      <c r="V59" s="19">
        <v>30</v>
      </c>
      <c r="W59" s="19">
        <v>186</v>
      </c>
      <c r="X59" s="11">
        <v>2627142553.2000003</v>
      </c>
      <c r="Y59" s="11">
        <v>1934415145.3299994</v>
      </c>
    </row>
    <row r="60" spans="1:25" x14ac:dyDescent="0.25">
      <c r="A60" s="5" t="s">
        <v>91</v>
      </c>
      <c r="B60" s="6" t="s">
        <v>92</v>
      </c>
      <c r="C60" s="6" t="s">
        <v>44</v>
      </c>
      <c r="D60" s="17">
        <v>0.1</v>
      </c>
      <c r="E60" s="6" t="s">
        <v>86</v>
      </c>
      <c r="F60" s="9">
        <v>46327</v>
      </c>
      <c r="G60" s="6" t="s">
        <v>87</v>
      </c>
      <c r="H60" s="9">
        <v>51075</v>
      </c>
      <c r="I60" s="10"/>
      <c r="J60" s="10"/>
      <c r="K60" s="8" t="s">
        <v>93</v>
      </c>
      <c r="L60" s="8" t="s">
        <v>93</v>
      </c>
      <c r="M60" s="6" t="s">
        <v>195</v>
      </c>
      <c r="N60" s="51">
        <v>405667000</v>
      </c>
      <c r="O60" s="11"/>
      <c r="P60" s="11">
        <v>405667000</v>
      </c>
      <c r="Q60" s="12">
        <v>1</v>
      </c>
      <c r="R60" s="11">
        <v>405667000</v>
      </c>
      <c r="S60" s="11">
        <v>33979161875.209999</v>
      </c>
      <c r="T60" s="11">
        <v>106754721932</v>
      </c>
      <c r="U60" s="13">
        <v>0.31829188686156235</v>
      </c>
      <c r="V60" s="6">
        <v>31</v>
      </c>
      <c r="W60" s="6">
        <v>187</v>
      </c>
      <c r="X60" s="11">
        <v>10675472193.200001</v>
      </c>
      <c r="Y60" s="11">
        <v>23303689682.009998</v>
      </c>
    </row>
    <row r="61" spans="1:25" x14ac:dyDescent="0.25">
      <c r="A61" s="5" t="s">
        <v>94</v>
      </c>
      <c r="B61" s="6" t="s">
        <v>20</v>
      </c>
      <c r="C61" s="6" t="s">
        <v>44</v>
      </c>
      <c r="D61" s="17">
        <v>0.1</v>
      </c>
      <c r="E61" s="6" t="s">
        <v>95</v>
      </c>
      <c r="F61" s="9">
        <v>46414</v>
      </c>
      <c r="G61" s="6" t="s">
        <v>87</v>
      </c>
      <c r="H61" s="9">
        <v>51136</v>
      </c>
      <c r="I61" s="10"/>
      <c r="J61" s="10"/>
      <c r="K61" s="8" t="s">
        <v>58</v>
      </c>
      <c r="L61" s="8" t="s">
        <v>58</v>
      </c>
      <c r="M61" s="6" t="s">
        <v>234</v>
      </c>
      <c r="N61" s="51">
        <v>206648000</v>
      </c>
      <c r="O61" s="11"/>
      <c r="P61" s="11">
        <v>206648000</v>
      </c>
      <c r="Q61" s="12">
        <v>0.20517452920000001</v>
      </c>
      <c r="R61" s="11">
        <v>42398906.1101216</v>
      </c>
      <c r="S61" s="11">
        <v>6188655216.6800003</v>
      </c>
      <c r="T61" s="11">
        <v>29003350855</v>
      </c>
      <c r="U61" s="13">
        <v>0.2133772489836771</v>
      </c>
      <c r="V61" s="6">
        <v>33</v>
      </c>
      <c r="W61" s="6">
        <v>189</v>
      </c>
      <c r="X61" s="11">
        <v>2900335085.5</v>
      </c>
      <c r="Y61" s="11">
        <v>3288320131.1800003</v>
      </c>
    </row>
    <row r="62" spans="1:25" x14ac:dyDescent="0.25">
      <c r="A62" s="5" t="s">
        <v>96</v>
      </c>
      <c r="B62" s="6" t="s">
        <v>29</v>
      </c>
      <c r="C62" s="6" t="s">
        <v>44</v>
      </c>
      <c r="D62" s="17">
        <v>0.1</v>
      </c>
      <c r="E62" s="6" t="s">
        <v>95</v>
      </c>
      <c r="F62" s="9">
        <v>46414</v>
      </c>
      <c r="G62" s="6" t="s">
        <v>87</v>
      </c>
      <c r="H62" s="9">
        <v>51136</v>
      </c>
      <c r="I62" s="10"/>
      <c r="J62" s="10"/>
      <c r="K62" s="8" t="s">
        <v>61</v>
      </c>
      <c r="L62" s="8" t="s">
        <v>61</v>
      </c>
      <c r="M62" s="6" t="s">
        <v>235</v>
      </c>
      <c r="N62" s="51">
        <v>290490000</v>
      </c>
      <c r="O62" s="11"/>
      <c r="P62" s="11">
        <v>290490000</v>
      </c>
      <c r="Q62" s="12">
        <v>0.18661176209999999</v>
      </c>
      <c r="R62" s="11">
        <v>54208850.772428997</v>
      </c>
      <c r="S62" s="11">
        <v>7756010967.1000004</v>
      </c>
      <c r="T62" s="11">
        <v>29121892280</v>
      </c>
      <c r="U62" s="13">
        <v>0.26632922382422791</v>
      </c>
      <c r="V62" s="6">
        <v>33</v>
      </c>
      <c r="W62" s="6">
        <v>189</v>
      </c>
      <c r="X62" s="11">
        <v>2912189228</v>
      </c>
      <c r="Y62" s="11">
        <v>4843821739.1000004</v>
      </c>
    </row>
    <row r="63" spans="1:25" x14ac:dyDescent="0.25">
      <c r="A63" s="5" t="s">
        <v>97</v>
      </c>
      <c r="B63" s="6" t="s">
        <v>20</v>
      </c>
      <c r="C63" s="6" t="s">
        <v>44</v>
      </c>
      <c r="D63" s="17">
        <v>0.1</v>
      </c>
      <c r="E63" s="6" t="s">
        <v>86</v>
      </c>
      <c r="F63" s="9">
        <v>46443</v>
      </c>
      <c r="G63" s="6" t="s">
        <v>87</v>
      </c>
      <c r="H63" s="9">
        <v>51167</v>
      </c>
      <c r="I63" s="10"/>
      <c r="J63" s="10"/>
      <c r="K63" s="8" t="s">
        <v>58</v>
      </c>
      <c r="L63" s="8" t="s">
        <v>58</v>
      </c>
      <c r="M63" s="6" t="s">
        <v>196</v>
      </c>
      <c r="N63" s="51">
        <v>187757000</v>
      </c>
      <c r="O63" s="11"/>
      <c r="P63" s="11">
        <v>187757000</v>
      </c>
      <c r="Q63" s="12">
        <v>1</v>
      </c>
      <c r="R63" s="11">
        <v>187757000</v>
      </c>
      <c r="S63" s="11">
        <v>26656175459.360001</v>
      </c>
      <c r="T63" s="11">
        <v>169074511964.02005</v>
      </c>
      <c r="U63" s="13">
        <v>0.15765933699712573</v>
      </c>
      <c r="V63" s="6">
        <v>34</v>
      </c>
      <c r="W63" s="6">
        <v>190</v>
      </c>
      <c r="X63" s="11">
        <v>2879907252.5250001</v>
      </c>
      <c r="Y63" s="11">
        <v>23776268206.834999</v>
      </c>
    </row>
    <row r="64" spans="1:25" x14ac:dyDescent="0.25">
      <c r="A64" s="5" t="s">
        <v>97</v>
      </c>
      <c r="B64" s="6" t="s">
        <v>29</v>
      </c>
      <c r="C64" s="6" t="s">
        <v>44</v>
      </c>
      <c r="D64" s="17">
        <v>0.1</v>
      </c>
      <c r="E64" s="6" t="s">
        <v>86</v>
      </c>
      <c r="F64" s="9">
        <v>46443</v>
      </c>
      <c r="G64" s="6" t="s">
        <v>87</v>
      </c>
      <c r="H64" s="9">
        <v>51167</v>
      </c>
      <c r="I64" s="10"/>
      <c r="J64" s="10"/>
      <c r="K64" s="8" t="s">
        <v>61</v>
      </c>
      <c r="L64" s="8" t="s">
        <v>61</v>
      </c>
      <c r="M64" s="6" t="s">
        <v>197</v>
      </c>
      <c r="N64" s="51">
        <v>209906000</v>
      </c>
      <c r="O64" s="11"/>
      <c r="P64" s="11">
        <v>209906000</v>
      </c>
      <c r="Q64" s="12">
        <v>1</v>
      </c>
      <c r="R64" s="11">
        <v>209906000</v>
      </c>
      <c r="S64" s="11">
        <v>16036968551.82</v>
      </c>
      <c r="T64" s="11">
        <v>115570792360.10002</v>
      </c>
      <c r="U64" s="13">
        <v>0.1387631617325196</v>
      </c>
      <c r="V64" s="6">
        <v>34</v>
      </c>
      <c r="W64" s="6">
        <v>190</v>
      </c>
      <c r="X64" s="11">
        <v>1737484779.7720003</v>
      </c>
      <c r="Y64" s="11">
        <v>14299483772.048</v>
      </c>
    </row>
    <row r="65" spans="1:25" x14ac:dyDescent="0.25">
      <c r="A65" s="5" t="s">
        <v>98</v>
      </c>
      <c r="B65" s="6" t="s">
        <v>20</v>
      </c>
      <c r="C65" s="6" t="s">
        <v>44</v>
      </c>
      <c r="D65" s="17">
        <v>0.1</v>
      </c>
      <c r="E65" s="6" t="s">
        <v>99</v>
      </c>
      <c r="F65" s="9">
        <v>46320</v>
      </c>
      <c r="G65" s="6" t="s">
        <v>87</v>
      </c>
      <c r="H65" s="9">
        <v>51775</v>
      </c>
      <c r="I65" s="10"/>
      <c r="J65" s="10"/>
      <c r="K65" s="8" t="s">
        <v>198</v>
      </c>
      <c r="L65" s="8" t="s">
        <v>198</v>
      </c>
      <c r="M65" s="6" t="s">
        <v>199</v>
      </c>
      <c r="N65" s="51">
        <v>309089000</v>
      </c>
      <c r="O65" s="11"/>
      <c r="P65" s="11">
        <v>309089000</v>
      </c>
      <c r="Q65" s="12">
        <v>1</v>
      </c>
      <c r="R65" s="11">
        <v>309089000</v>
      </c>
      <c r="S65" s="11">
        <v>57479286314.589996</v>
      </c>
      <c r="T65" s="11">
        <v>72301601639</v>
      </c>
      <c r="U65" s="13">
        <v>0.79499326448527541</v>
      </c>
      <c r="V65" s="6">
        <v>30</v>
      </c>
      <c r="W65" s="6">
        <v>210</v>
      </c>
      <c r="X65" s="11">
        <v>7230160163.9000006</v>
      </c>
      <c r="Y65" s="11">
        <v>50249126150.689995</v>
      </c>
    </row>
    <row r="66" spans="1:25" x14ac:dyDescent="0.25">
      <c r="A66" s="5" t="s">
        <v>100</v>
      </c>
      <c r="B66" s="6" t="s">
        <v>29</v>
      </c>
      <c r="C66" s="6" t="s">
        <v>44</v>
      </c>
      <c r="D66" s="17">
        <v>0.1</v>
      </c>
      <c r="E66" s="6" t="s">
        <v>99</v>
      </c>
      <c r="F66" s="9">
        <v>46351</v>
      </c>
      <c r="G66" s="6" t="s">
        <v>87</v>
      </c>
      <c r="H66" s="9">
        <v>51806</v>
      </c>
      <c r="I66" s="10"/>
      <c r="J66" s="10"/>
      <c r="K66" s="8" t="s">
        <v>200</v>
      </c>
      <c r="L66" s="8" t="s">
        <v>200</v>
      </c>
      <c r="M66" s="6" t="s">
        <v>201</v>
      </c>
      <c r="N66" s="51">
        <v>183484000</v>
      </c>
      <c r="O66" s="11"/>
      <c r="P66" s="11">
        <v>183484000</v>
      </c>
      <c r="Q66" s="12">
        <v>1</v>
      </c>
      <c r="R66" s="11">
        <v>183484000</v>
      </c>
      <c r="S66" s="11">
        <v>28124067814.060001</v>
      </c>
      <c r="T66" s="11">
        <v>35116660563</v>
      </c>
      <c r="U66" s="13">
        <v>0.80087534986412734</v>
      </c>
      <c r="V66" s="6">
        <v>31</v>
      </c>
      <c r="W66" s="6">
        <v>211</v>
      </c>
      <c r="X66" s="11">
        <v>3511666056.3000002</v>
      </c>
      <c r="Y66" s="11">
        <v>24612401757.760002</v>
      </c>
    </row>
    <row r="67" spans="1:25" x14ac:dyDescent="0.25">
      <c r="A67" s="5" t="s">
        <v>101</v>
      </c>
      <c r="B67" s="6" t="s">
        <v>20</v>
      </c>
      <c r="C67" s="6" t="s">
        <v>44</v>
      </c>
      <c r="D67" s="17">
        <v>0.1</v>
      </c>
      <c r="E67" s="6" t="s">
        <v>99</v>
      </c>
      <c r="F67" s="9">
        <v>46381</v>
      </c>
      <c r="G67" s="6" t="s">
        <v>87</v>
      </c>
      <c r="H67" s="9">
        <v>51836</v>
      </c>
      <c r="I67" s="10"/>
      <c r="J67" s="10"/>
      <c r="K67" s="8" t="s">
        <v>198</v>
      </c>
      <c r="L67" s="8" t="s">
        <v>198</v>
      </c>
      <c r="M67" s="6" t="s">
        <v>202</v>
      </c>
      <c r="N67" s="51">
        <v>181739000</v>
      </c>
      <c r="O67" s="11"/>
      <c r="P67" s="11">
        <v>181739000</v>
      </c>
      <c r="Q67" s="12">
        <v>1</v>
      </c>
      <c r="R67" s="11">
        <v>181739000</v>
      </c>
      <c r="S67" s="11">
        <v>28803087265.970001</v>
      </c>
      <c r="T67" s="11">
        <v>34782754346</v>
      </c>
      <c r="U67" s="13">
        <v>0.82808529134057274</v>
      </c>
      <c r="V67" s="6">
        <v>32</v>
      </c>
      <c r="W67" s="6">
        <v>212</v>
      </c>
      <c r="X67" s="11">
        <v>3478275434.6000004</v>
      </c>
      <c r="Y67" s="11">
        <v>25324811831.370003</v>
      </c>
    </row>
    <row r="68" spans="1:25" x14ac:dyDescent="0.25">
      <c r="A68" s="5" t="s">
        <v>102</v>
      </c>
      <c r="B68" s="6" t="s">
        <v>20</v>
      </c>
      <c r="C68" s="6" t="s">
        <v>44</v>
      </c>
      <c r="D68" s="17">
        <v>0.1</v>
      </c>
      <c r="E68" s="6" t="s">
        <v>99</v>
      </c>
      <c r="F68" s="9">
        <v>46381</v>
      </c>
      <c r="G68" s="6" t="s">
        <v>87</v>
      </c>
      <c r="H68" s="9">
        <v>51836</v>
      </c>
      <c r="I68" s="10"/>
      <c r="J68" s="10"/>
      <c r="K68" s="8" t="s">
        <v>198</v>
      </c>
      <c r="L68" s="8" t="s">
        <v>198</v>
      </c>
      <c r="M68" s="6" t="s">
        <v>203</v>
      </c>
      <c r="N68" s="51">
        <v>306358000</v>
      </c>
      <c r="O68" s="11"/>
      <c r="P68" s="11">
        <v>306358000</v>
      </c>
      <c r="Q68" s="12">
        <v>1</v>
      </c>
      <c r="R68" s="11">
        <v>306358000</v>
      </c>
      <c r="S68" s="11">
        <v>44739140081.980003</v>
      </c>
      <c r="T68" s="11">
        <v>53747180118</v>
      </c>
      <c r="U68" s="13">
        <v>0.83239976466871379</v>
      </c>
      <c r="V68" s="6">
        <v>32</v>
      </c>
      <c r="W68" s="6">
        <v>212</v>
      </c>
      <c r="X68" s="11">
        <v>5374718011.8000002</v>
      </c>
      <c r="Y68" s="11">
        <v>39364422070.18</v>
      </c>
    </row>
    <row r="69" spans="1:25" x14ac:dyDescent="0.25">
      <c r="A69" s="5" t="s">
        <v>103</v>
      </c>
      <c r="B69" s="6" t="s">
        <v>29</v>
      </c>
      <c r="C69" s="6" t="s">
        <v>44</v>
      </c>
      <c r="D69" s="17">
        <v>0.1</v>
      </c>
      <c r="E69" s="6" t="s">
        <v>99</v>
      </c>
      <c r="F69" s="9">
        <v>46412</v>
      </c>
      <c r="G69" s="6" t="s">
        <v>87</v>
      </c>
      <c r="H69" s="9">
        <v>52201</v>
      </c>
      <c r="I69" s="10"/>
      <c r="J69" s="10"/>
      <c r="K69" s="8" t="s">
        <v>198</v>
      </c>
      <c r="L69" s="8" t="s">
        <v>198</v>
      </c>
      <c r="M69" s="6" t="s">
        <v>204</v>
      </c>
      <c r="N69" s="51">
        <v>231353000</v>
      </c>
      <c r="O69" s="11"/>
      <c r="P69" s="11">
        <v>231353000</v>
      </c>
      <c r="Q69" s="12">
        <v>1</v>
      </c>
      <c r="R69" s="11">
        <v>231353000</v>
      </c>
      <c r="S69" s="11">
        <v>37221699060.019997</v>
      </c>
      <c r="T69" s="11">
        <v>44278190577</v>
      </c>
      <c r="U69" s="13">
        <v>0.84063279404695923</v>
      </c>
      <c r="V69" s="6">
        <v>33</v>
      </c>
      <c r="W69" s="6">
        <v>224</v>
      </c>
      <c r="X69" s="11">
        <v>4427819057.6999998</v>
      </c>
      <c r="Y69" s="11">
        <v>32793880002.319996</v>
      </c>
    </row>
    <row r="70" spans="1:25" x14ac:dyDescent="0.25">
      <c r="A70" s="5" t="s">
        <v>104</v>
      </c>
      <c r="B70" s="6" t="s">
        <v>20</v>
      </c>
      <c r="C70" s="6" t="s">
        <v>44</v>
      </c>
      <c r="D70" s="17">
        <v>0.1</v>
      </c>
      <c r="E70" s="6" t="s">
        <v>99</v>
      </c>
      <c r="F70" s="9">
        <v>46471</v>
      </c>
      <c r="G70" s="6" t="s">
        <v>87</v>
      </c>
      <c r="H70" s="9">
        <v>51926</v>
      </c>
      <c r="I70" s="10"/>
      <c r="J70" s="10"/>
      <c r="K70" s="8" t="s">
        <v>200</v>
      </c>
      <c r="L70" s="8" t="s">
        <v>200</v>
      </c>
      <c r="M70" s="6" t="s">
        <v>205</v>
      </c>
      <c r="N70" s="51">
        <v>166435000</v>
      </c>
      <c r="O70" s="11"/>
      <c r="P70" s="11">
        <v>166435000</v>
      </c>
      <c r="Q70" s="12">
        <v>1</v>
      </c>
      <c r="R70" s="11">
        <v>166435000</v>
      </c>
      <c r="S70" s="11">
        <v>38121704246.690002</v>
      </c>
      <c r="T70" s="11">
        <v>44382875605</v>
      </c>
      <c r="U70" s="13">
        <v>0.85892821786367712</v>
      </c>
      <c r="V70" s="6">
        <v>35</v>
      </c>
      <c r="W70" s="6">
        <v>215</v>
      </c>
      <c r="X70" s="11">
        <v>4438287560.5</v>
      </c>
      <c r="Y70" s="11">
        <v>33683416686.190002</v>
      </c>
    </row>
    <row r="71" spans="1:25" x14ac:dyDescent="0.25">
      <c r="A71" s="5" t="s">
        <v>105</v>
      </c>
      <c r="B71" s="6" t="s">
        <v>20</v>
      </c>
      <c r="C71" s="6" t="s">
        <v>44</v>
      </c>
      <c r="D71" s="17">
        <v>0.1</v>
      </c>
      <c r="E71" s="6" t="s">
        <v>99</v>
      </c>
      <c r="F71" s="9">
        <v>46471</v>
      </c>
      <c r="G71" s="6" t="s">
        <v>87</v>
      </c>
      <c r="H71" s="9">
        <v>51926</v>
      </c>
      <c r="I71" s="10"/>
      <c r="J71" s="10"/>
      <c r="K71" s="8" t="s">
        <v>198</v>
      </c>
      <c r="L71" s="8" t="s">
        <v>198</v>
      </c>
      <c r="M71" s="6" t="s">
        <v>206</v>
      </c>
      <c r="N71" s="51">
        <v>190397000</v>
      </c>
      <c r="O71" s="11"/>
      <c r="P71" s="11">
        <v>190397000</v>
      </c>
      <c r="Q71" s="12">
        <v>1</v>
      </c>
      <c r="R71" s="11">
        <v>190397000</v>
      </c>
      <c r="S71" s="11">
        <v>31366699162</v>
      </c>
      <c r="T71" s="11">
        <v>36439736485.32</v>
      </c>
      <c r="U71" s="13">
        <v>0.86078282082627822</v>
      </c>
      <c r="V71" s="6">
        <v>35</v>
      </c>
      <c r="W71" s="6">
        <v>215</v>
      </c>
      <c r="X71" s="11">
        <v>3643973648.5320001</v>
      </c>
      <c r="Y71" s="11">
        <v>27722725513.467999</v>
      </c>
    </row>
    <row r="72" spans="1:25" x14ac:dyDescent="0.25">
      <c r="A72" s="5" t="s">
        <v>106</v>
      </c>
      <c r="B72" s="6" t="s">
        <v>29</v>
      </c>
      <c r="C72" s="6" t="s">
        <v>44</v>
      </c>
      <c r="D72" s="17">
        <v>0.1</v>
      </c>
      <c r="E72" s="6" t="s">
        <v>99</v>
      </c>
      <c r="F72" s="9">
        <v>46502</v>
      </c>
      <c r="G72" s="6" t="s">
        <v>87</v>
      </c>
      <c r="H72" s="9">
        <v>51957</v>
      </c>
      <c r="I72" s="10"/>
      <c r="J72" s="10"/>
      <c r="K72" s="8" t="s">
        <v>200</v>
      </c>
      <c r="L72" s="8" t="s">
        <v>200</v>
      </c>
      <c r="M72" s="6" t="s">
        <v>207</v>
      </c>
      <c r="N72" s="51">
        <v>292934000</v>
      </c>
      <c r="O72" s="11"/>
      <c r="P72" s="11">
        <v>292934000</v>
      </c>
      <c r="Q72" s="12">
        <v>1</v>
      </c>
      <c r="R72" s="11">
        <v>292934000</v>
      </c>
      <c r="S72" s="11">
        <v>33824090479.330002</v>
      </c>
      <c r="T72" s="11">
        <v>38544068477.919998</v>
      </c>
      <c r="U72" s="13">
        <v>0.87754333714683386</v>
      </c>
      <c r="V72" s="6">
        <v>36</v>
      </c>
      <c r="W72" s="6">
        <v>216</v>
      </c>
      <c r="X72" s="11">
        <v>3854406847.7919998</v>
      </c>
      <c r="Y72" s="11">
        <v>29969683631.538002</v>
      </c>
    </row>
    <row r="73" spans="1:25" x14ac:dyDescent="0.25">
      <c r="A73" s="5" t="s">
        <v>107</v>
      </c>
      <c r="B73" s="6" t="s">
        <v>20</v>
      </c>
      <c r="C73" s="6" t="s">
        <v>44</v>
      </c>
      <c r="D73" s="17">
        <v>0.1</v>
      </c>
      <c r="E73" s="6" t="s">
        <v>99</v>
      </c>
      <c r="F73" s="9">
        <v>46532</v>
      </c>
      <c r="G73" s="6" t="s">
        <v>87</v>
      </c>
      <c r="H73" s="9">
        <v>51987</v>
      </c>
      <c r="I73" s="10"/>
      <c r="J73" s="10"/>
      <c r="K73" s="8" t="s">
        <v>198</v>
      </c>
      <c r="L73" s="8" t="s">
        <v>198</v>
      </c>
      <c r="M73" s="6" t="s">
        <v>208</v>
      </c>
      <c r="N73" s="51">
        <v>82500000</v>
      </c>
      <c r="O73" s="11"/>
      <c r="P73" s="11">
        <v>82500000</v>
      </c>
      <c r="Q73" s="12">
        <v>1</v>
      </c>
      <c r="R73" s="11">
        <v>82500000</v>
      </c>
      <c r="S73" s="11">
        <v>21855548392.16</v>
      </c>
      <c r="T73" s="11">
        <v>25000049934.139999</v>
      </c>
      <c r="U73" s="13">
        <v>0.87422018954906655</v>
      </c>
      <c r="V73" s="6">
        <v>37</v>
      </c>
      <c r="W73" s="6">
        <v>217</v>
      </c>
      <c r="X73" s="11">
        <v>2500004993.414</v>
      </c>
      <c r="Y73" s="11">
        <v>19355543398.745998</v>
      </c>
    </row>
    <row r="74" spans="1:25" x14ac:dyDescent="0.25">
      <c r="A74" s="5" t="s">
        <v>108</v>
      </c>
      <c r="B74" s="6" t="s">
        <v>20</v>
      </c>
      <c r="C74" s="6" t="s">
        <v>44</v>
      </c>
      <c r="D74" s="17">
        <v>0.1</v>
      </c>
      <c r="E74" s="6" t="s">
        <v>99</v>
      </c>
      <c r="F74" s="9">
        <v>46563</v>
      </c>
      <c r="G74" s="6" t="s">
        <v>87</v>
      </c>
      <c r="H74" s="9">
        <v>52018</v>
      </c>
      <c r="I74" s="10"/>
      <c r="J74" s="10"/>
      <c r="K74" s="8" t="s">
        <v>198</v>
      </c>
      <c r="L74" s="8" t="s">
        <v>198</v>
      </c>
      <c r="M74" s="6" t="s">
        <v>209</v>
      </c>
      <c r="N74" s="51">
        <v>106927000</v>
      </c>
      <c r="O74" s="11"/>
      <c r="P74" s="11">
        <v>106927000</v>
      </c>
      <c r="Q74" s="12">
        <v>1</v>
      </c>
      <c r="R74" s="11">
        <v>106927000</v>
      </c>
      <c r="S74" s="11">
        <v>27052395522.509998</v>
      </c>
      <c r="T74" s="11">
        <v>30550794921.130001</v>
      </c>
      <c r="U74" s="13">
        <v>0.88548908767672085</v>
      </c>
      <c r="V74" s="6">
        <v>38</v>
      </c>
      <c r="W74" s="6">
        <v>218</v>
      </c>
      <c r="X74" s="11">
        <v>3055079492.1130004</v>
      </c>
      <c r="Y74" s="11">
        <v>23997316030.396999</v>
      </c>
    </row>
    <row r="75" spans="1:25" x14ac:dyDescent="0.25">
      <c r="A75" s="5" t="s">
        <v>109</v>
      </c>
      <c r="B75" s="6" t="s">
        <v>20</v>
      </c>
      <c r="C75" s="6" t="s">
        <v>44</v>
      </c>
      <c r="D75" s="17">
        <v>0.1</v>
      </c>
      <c r="E75" s="6" t="s">
        <v>99</v>
      </c>
      <c r="F75" s="9">
        <v>46593</v>
      </c>
      <c r="G75" s="6" t="s">
        <v>87</v>
      </c>
      <c r="H75" s="9">
        <v>52048</v>
      </c>
      <c r="I75" s="10"/>
      <c r="J75" s="10"/>
      <c r="K75" s="8" t="s">
        <v>58</v>
      </c>
      <c r="L75" s="8" t="s">
        <v>58</v>
      </c>
      <c r="M75" s="6" t="s">
        <v>210</v>
      </c>
      <c r="N75" s="51">
        <v>122404000</v>
      </c>
      <c r="O75" s="11"/>
      <c r="P75" s="11">
        <v>122404000</v>
      </c>
      <c r="Q75" s="12">
        <v>1</v>
      </c>
      <c r="R75" s="11">
        <v>122404000</v>
      </c>
      <c r="S75" s="11">
        <v>18252454951.34</v>
      </c>
      <c r="T75" s="11">
        <v>20400964519.259998</v>
      </c>
      <c r="U75" s="13">
        <v>0.8946858828222729</v>
      </c>
      <c r="V75" s="6">
        <v>39</v>
      </c>
      <c r="W75" s="6">
        <v>219</v>
      </c>
      <c r="X75" s="11">
        <v>2040096451.9259999</v>
      </c>
      <c r="Y75" s="11">
        <v>16212358499.414</v>
      </c>
    </row>
    <row r="76" spans="1:25" x14ac:dyDescent="0.25">
      <c r="A76" s="5" t="s">
        <v>110</v>
      </c>
      <c r="B76" s="6" t="s">
        <v>29</v>
      </c>
      <c r="C76" s="6" t="s">
        <v>44</v>
      </c>
      <c r="D76" s="17">
        <v>0.1</v>
      </c>
      <c r="E76" s="6" t="s">
        <v>99</v>
      </c>
      <c r="F76" s="9">
        <v>46655</v>
      </c>
      <c r="G76" s="6" t="s">
        <v>87</v>
      </c>
      <c r="H76" s="9">
        <v>52110</v>
      </c>
      <c r="I76" s="10"/>
      <c r="J76" s="10"/>
      <c r="K76" s="8" t="s">
        <v>61</v>
      </c>
      <c r="L76" s="8" t="s">
        <v>61</v>
      </c>
      <c r="M76" s="6" t="s">
        <v>211</v>
      </c>
      <c r="N76" s="51">
        <v>47664000</v>
      </c>
      <c r="O76" s="11"/>
      <c r="P76" s="11">
        <v>47664000</v>
      </c>
      <c r="Q76" s="12">
        <v>1</v>
      </c>
      <c r="R76" s="11">
        <v>47664000</v>
      </c>
      <c r="S76" s="11">
        <v>26902065939.02</v>
      </c>
      <c r="T76" s="11">
        <v>29331889055.290001</v>
      </c>
      <c r="U76" s="13">
        <v>0.91716104231507778</v>
      </c>
      <c r="V76" s="6">
        <v>41</v>
      </c>
      <c r="W76" s="6">
        <v>221</v>
      </c>
      <c r="X76" s="11">
        <v>2933188905.5290003</v>
      </c>
      <c r="Y76" s="11">
        <v>23968877033.491001</v>
      </c>
    </row>
    <row r="77" spans="1:25" x14ac:dyDescent="0.25">
      <c r="A77" s="5" t="s">
        <v>111</v>
      </c>
      <c r="B77" s="6" t="s">
        <v>20</v>
      </c>
      <c r="C77" s="6" t="s">
        <v>44</v>
      </c>
      <c r="D77" s="17">
        <v>0.1</v>
      </c>
      <c r="E77" s="6" t="s">
        <v>99</v>
      </c>
      <c r="F77" s="9">
        <v>46722</v>
      </c>
      <c r="G77" s="6" t="s">
        <v>87</v>
      </c>
      <c r="H77" s="9">
        <v>52201</v>
      </c>
      <c r="I77" s="10"/>
      <c r="J77" s="10"/>
      <c r="K77" s="8" t="s">
        <v>58</v>
      </c>
      <c r="L77" s="8" t="s">
        <v>58</v>
      </c>
      <c r="M77" s="6" t="s">
        <v>212</v>
      </c>
      <c r="N77" s="51">
        <v>53730000</v>
      </c>
      <c r="O77" s="11"/>
      <c r="P77" s="11">
        <v>53730000</v>
      </c>
      <c r="Q77" s="12">
        <v>1</v>
      </c>
      <c r="R77" s="11">
        <v>53730000</v>
      </c>
      <c r="S77" s="11">
        <v>20948249919.369999</v>
      </c>
      <c r="T77" s="11">
        <v>22623966717.190002</v>
      </c>
      <c r="U77" s="13">
        <v>0.92593178646489216</v>
      </c>
      <c r="V77" s="6">
        <v>44</v>
      </c>
      <c r="W77" s="6">
        <v>224</v>
      </c>
      <c r="X77" s="11">
        <v>2262396671.7190003</v>
      </c>
      <c r="Y77" s="11">
        <v>18685853247.650997</v>
      </c>
    </row>
    <row r="78" spans="1:25" x14ac:dyDescent="0.25">
      <c r="A78" s="5" t="s">
        <v>112</v>
      </c>
      <c r="B78" s="6" t="s">
        <v>20</v>
      </c>
      <c r="C78" s="6" t="s">
        <v>44</v>
      </c>
      <c r="D78" s="17">
        <v>0.1</v>
      </c>
      <c r="E78" s="6" t="s">
        <v>99</v>
      </c>
      <c r="F78" s="9">
        <v>46753</v>
      </c>
      <c r="G78" s="6" t="s">
        <v>87</v>
      </c>
      <c r="H78" s="9">
        <v>52232</v>
      </c>
      <c r="I78" s="10"/>
      <c r="J78" s="10"/>
      <c r="K78" s="8" t="s">
        <v>198</v>
      </c>
      <c r="L78" s="8" t="s">
        <v>198</v>
      </c>
      <c r="M78" s="6" t="s">
        <v>213</v>
      </c>
      <c r="N78" s="51">
        <v>65848000</v>
      </c>
      <c r="O78" s="11"/>
      <c r="P78" s="11">
        <v>65848000</v>
      </c>
      <c r="Q78" s="12">
        <v>1</v>
      </c>
      <c r="R78" s="11">
        <v>65848000</v>
      </c>
      <c r="S78" s="11">
        <v>18821011675.68</v>
      </c>
      <c r="T78" s="11">
        <v>20261126893.369999</v>
      </c>
      <c r="U78" s="13">
        <v>0.92892225465695866</v>
      </c>
      <c r="V78" s="6">
        <v>45</v>
      </c>
      <c r="W78" s="6">
        <v>225</v>
      </c>
      <c r="X78" s="11">
        <v>2026112689.3369999</v>
      </c>
      <c r="Y78" s="11">
        <v>16794898986.343</v>
      </c>
    </row>
    <row r="79" spans="1:25" x14ac:dyDescent="0.25">
      <c r="A79" s="5" t="s">
        <v>156</v>
      </c>
      <c r="B79" s="6" t="s">
        <v>29</v>
      </c>
      <c r="C79" s="6" t="s">
        <v>44</v>
      </c>
      <c r="D79" s="17">
        <v>0.1</v>
      </c>
      <c r="E79" s="6" t="s">
        <v>99</v>
      </c>
      <c r="F79" s="9">
        <v>46844</v>
      </c>
      <c r="G79" s="6" t="s">
        <v>87</v>
      </c>
      <c r="H79" s="9">
        <v>52322</v>
      </c>
      <c r="I79" s="10"/>
      <c r="J79" s="10"/>
      <c r="K79" s="8" t="s">
        <v>61</v>
      </c>
      <c r="L79" s="8" t="s">
        <v>61</v>
      </c>
      <c r="M79" s="6" t="s">
        <v>214</v>
      </c>
      <c r="N79" s="51">
        <v>62652000</v>
      </c>
      <c r="O79" s="11"/>
      <c r="P79" s="11">
        <v>62652000</v>
      </c>
      <c r="Q79" s="12">
        <v>1</v>
      </c>
      <c r="R79" s="11">
        <v>62652000</v>
      </c>
      <c r="S79" s="11">
        <v>36105025048.389999</v>
      </c>
      <c r="T79" s="11">
        <v>37970918329.679787</v>
      </c>
      <c r="U79" s="13">
        <v>0.95085993799018753</v>
      </c>
      <c r="V79" s="6">
        <v>48</v>
      </c>
      <c r="W79" s="6">
        <v>228</v>
      </c>
      <c r="X79" s="11">
        <v>3797091832.967979</v>
      </c>
      <c r="Y79" s="11">
        <v>32307933215.42202</v>
      </c>
    </row>
    <row r="80" spans="1:25" x14ac:dyDescent="0.25">
      <c r="A80" s="5" t="s">
        <v>160</v>
      </c>
      <c r="B80" s="6" t="s">
        <v>20</v>
      </c>
      <c r="C80" s="6" t="s">
        <v>44</v>
      </c>
      <c r="D80" s="17">
        <v>0.1</v>
      </c>
      <c r="E80" s="6" t="s">
        <v>99</v>
      </c>
      <c r="F80" s="9">
        <v>46874</v>
      </c>
      <c r="G80" s="6" t="s">
        <v>87</v>
      </c>
      <c r="H80" s="9">
        <v>52352</v>
      </c>
      <c r="I80" s="10"/>
      <c r="J80" s="10"/>
      <c r="K80" s="8" t="s">
        <v>198</v>
      </c>
      <c r="L80" s="8" t="s">
        <v>198</v>
      </c>
      <c r="M80" s="6" t="s">
        <v>215</v>
      </c>
      <c r="N80" s="51">
        <v>67898000</v>
      </c>
      <c r="O80" s="11"/>
      <c r="P80" s="11">
        <v>67898000</v>
      </c>
      <c r="Q80" s="12">
        <v>1</v>
      </c>
      <c r="R80" s="11">
        <v>67898000</v>
      </c>
      <c r="S80" s="11">
        <v>19758654992.900002</v>
      </c>
      <c r="T80" s="11">
        <v>20891990068.900002</v>
      </c>
      <c r="U80" s="13">
        <v>0.94575265102738615</v>
      </c>
      <c r="V80" s="6">
        <v>49</v>
      </c>
      <c r="W80" s="6">
        <v>229</v>
      </c>
      <c r="X80" s="11">
        <v>2089199006.8900003</v>
      </c>
      <c r="Y80" s="11">
        <v>17669455986.010002</v>
      </c>
    </row>
    <row r="81" spans="1:25" x14ac:dyDescent="0.25">
      <c r="A81" s="5" t="s">
        <v>161</v>
      </c>
      <c r="B81" s="6" t="s">
        <v>20</v>
      </c>
      <c r="C81" s="6" t="s">
        <v>44</v>
      </c>
      <c r="D81" s="17">
        <v>0.1</v>
      </c>
      <c r="E81" s="6" t="s">
        <v>99</v>
      </c>
      <c r="F81" s="9">
        <v>46905</v>
      </c>
      <c r="G81" s="6" t="s">
        <v>87</v>
      </c>
      <c r="H81" s="9">
        <v>52383</v>
      </c>
      <c r="I81" s="10"/>
      <c r="J81" s="10"/>
      <c r="K81" s="8" t="s">
        <v>198</v>
      </c>
      <c r="L81" s="8" t="s">
        <v>198</v>
      </c>
      <c r="M81" s="6" t="s">
        <v>216</v>
      </c>
      <c r="N81" s="51">
        <v>92022000</v>
      </c>
      <c r="O81" s="11"/>
      <c r="P81" s="11">
        <v>92022000</v>
      </c>
      <c r="Q81" s="12">
        <v>1</v>
      </c>
      <c r="R81" s="11">
        <v>92022000</v>
      </c>
      <c r="S81" s="11">
        <v>19213474829.639999</v>
      </c>
      <c r="T81" s="11">
        <v>20224715376.799999</v>
      </c>
      <c r="U81" s="13">
        <v>0.94999976373857864</v>
      </c>
      <c r="V81" s="6">
        <v>50</v>
      </c>
      <c r="W81" s="6">
        <v>230</v>
      </c>
      <c r="X81" s="11">
        <v>2022471537.6800001</v>
      </c>
      <c r="Y81" s="11">
        <v>17191003291.959999</v>
      </c>
    </row>
    <row r="82" spans="1:25" x14ac:dyDescent="0.25">
      <c r="A82" s="5" t="s">
        <v>162</v>
      </c>
      <c r="B82" s="6" t="s">
        <v>20</v>
      </c>
      <c r="C82" s="6" t="s">
        <v>44</v>
      </c>
      <c r="D82" s="17">
        <v>0.1</v>
      </c>
      <c r="E82" s="6" t="s">
        <v>99</v>
      </c>
      <c r="F82" s="9">
        <v>46935</v>
      </c>
      <c r="G82" s="6" t="s">
        <v>87</v>
      </c>
      <c r="H82" s="9">
        <v>52413</v>
      </c>
      <c r="I82" s="10"/>
      <c r="J82" s="10"/>
      <c r="K82" s="8" t="s">
        <v>198</v>
      </c>
      <c r="L82" s="8" t="s">
        <v>198</v>
      </c>
      <c r="M82" s="6" t="s">
        <v>217</v>
      </c>
      <c r="N82" s="51">
        <v>105524000</v>
      </c>
      <c r="O82" s="11"/>
      <c r="P82" s="11">
        <v>105524000</v>
      </c>
      <c r="Q82" s="12">
        <v>1</v>
      </c>
      <c r="R82" s="11">
        <v>105524000</v>
      </c>
      <c r="S82" s="11">
        <v>19320417344.259998</v>
      </c>
      <c r="T82" s="11">
        <v>20293205296.5</v>
      </c>
      <c r="U82" s="13">
        <v>0.95206336613527598</v>
      </c>
      <c r="V82" s="6">
        <v>51</v>
      </c>
      <c r="W82" s="6">
        <v>231</v>
      </c>
      <c r="X82" s="11">
        <v>2029320529.6500001</v>
      </c>
      <c r="Y82" s="11">
        <v>17291096814.609997</v>
      </c>
    </row>
    <row r="83" spans="1:25" x14ac:dyDescent="0.25">
      <c r="A83" s="5" t="s">
        <v>163</v>
      </c>
      <c r="B83" s="6" t="s">
        <v>29</v>
      </c>
      <c r="C83" s="6" t="s">
        <v>44</v>
      </c>
      <c r="D83" s="17">
        <v>0.1</v>
      </c>
      <c r="E83" s="6" t="s">
        <v>99</v>
      </c>
      <c r="F83" s="9">
        <v>46997</v>
      </c>
      <c r="G83" s="6" t="s">
        <v>87</v>
      </c>
      <c r="H83" s="9">
        <v>52475</v>
      </c>
      <c r="I83" s="10"/>
      <c r="J83" s="10"/>
      <c r="K83" s="8" t="s">
        <v>61</v>
      </c>
      <c r="L83" s="8" t="s">
        <v>61</v>
      </c>
      <c r="M83" s="6" t="s">
        <v>219</v>
      </c>
      <c r="N83" s="51">
        <v>105250000</v>
      </c>
      <c r="O83" s="11"/>
      <c r="P83" s="11">
        <v>105250000</v>
      </c>
      <c r="Q83" s="12">
        <v>1</v>
      </c>
      <c r="R83" s="11">
        <v>105250000</v>
      </c>
      <c r="S83" s="11">
        <v>25197467743.169998</v>
      </c>
      <c r="T83" s="11">
        <v>25890240719.790001</v>
      </c>
      <c r="U83" s="13">
        <v>0.97324192601691573</v>
      </c>
      <c r="V83" s="6">
        <v>53</v>
      </c>
      <c r="W83" s="6">
        <v>233</v>
      </c>
      <c r="X83" s="11">
        <v>2589024071.9790001</v>
      </c>
      <c r="Y83" s="11">
        <v>22608443671.190998</v>
      </c>
    </row>
    <row r="84" spans="1:25" x14ac:dyDescent="0.25">
      <c r="A84" s="5" t="s">
        <v>220</v>
      </c>
      <c r="B84" s="6" t="s">
        <v>20</v>
      </c>
      <c r="C84" s="6" t="s">
        <v>44</v>
      </c>
      <c r="D84" s="17">
        <v>0.1</v>
      </c>
      <c r="E84" s="6" t="s">
        <v>99</v>
      </c>
      <c r="F84" s="9">
        <v>47051</v>
      </c>
      <c r="G84" s="6" t="s">
        <v>87</v>
      </c>
      <c r="H84" s="9">
        <v>52505</v>
      </c>
      <c r="I84" s="10"/>
      <c r="J84" s="10"/>
      <c r="K84" s="8" t="s">
        <v>58</v>
      </c>
      <c r="L84" s="8" t="s">
        <v>58</v>
      </c>
      <c r="M84" s="6" t="s">
        <v>221</v>
      </c>
      <c r="N84" s="51">
        <v>125000000</v>
      </c>
      <c r="O84" s="11"/>
      <c r="P84" s="11">
        <v>125000000</v>
      </c>
      <c r="Q84" s="12">
        <v>1</v>
      </c>
      <c r="R84" s="11">
        <v>125000000</v>
      </c>
      <c r="S84" s="11">
        <v>18233880535.57</v>
      </c>
      <c r="T84" s="11">
        <v>18880190518.060001</v>
      </c>
      <c r="U84" s="13">
        <v>0.96576782517783566</v>
      </c>
      <c r="V84" s="6">
        <v>54</v>
      </c>
      <c r="W84" s="6">
        <v>234</v>
      </c>
      <c r="X84" s="11">
        <v>1888019051.8060002</v>
      </c>
      <c r="Y84" s="11">
        <v>16345861483.764</v>
      </c>
    </row>
    <row r="85" spans="1:25" x14ac:dyDescent="0.25">
      <c r="A85" s="5" t="s">
        <v>222</v>
      </c>
      <c r="B85" s="6" t="s">
        <v>20</v>
      </c>
      <c r="C85" s="6" t="s">
        <v>44</v>
      </c>
      <c r="D85" s="17">
        <v>0.1</v>
      </c>
      <c r="E85" s="6" t="s">
        <v>223</v>
      </c>
      <c r="F85" s="9">
        <v>47119</v>
      </c>
      <c r="G85" s="6" t="s">
        <v>87</v>
      </c>
      <c r="H85" s="9">
        <v>52597</v>
      </c>
      <c r="I85" s="10"/>
      <c r="J85" s="10"/>
      <c r="K85" s="8" t="s">
        <v>198</v>
      </c>
      <c r="L85" s="8" t="s">
        <v>198</v>
      </c>
      <c r="M85" s="6" t="s">
        <v>224</v>
      </c>
      <c r="N85" s="51">
        <v>71962000</v>
      </c>
      <c r="O85" s="11"/>
      <c r="P85" s="11">
        <v>71962000</v>
      </c>
      <c r="Q85" s="12">
        <v>1</v>
      </c>
      <c r="R85" s="11">
        <v>71962000</v>
      </c>
      <c r="S85" s="11">
        <v>18832424480.32</v>
      </c>
      <c r="T85" s="11">
        <v>19190104285.23</v>
      </c>
      <c r="U85" s="13">
        <v>0.98136123704208855</v>
      </c>
      <c r="V85" s="6">
        <v>57</v>
      </c>
      <c r="W85" s="6">
        <v>237</v>
      </c>
      <c r="X85" s="11">
        <v>1919010428.523</v>
      </c>
      <c r="Y85" s="11">
        <v>16913414051.796999</v>
      </c>
    </row>
    <row r="86" spans="1:25" x14ac:dyDescent="0.25">
      <c r="A86" s="5" t="s">
        <v>227</v>
      </c>
      <c r="B86" s="6" t="s">
        <v>20</v>
      </c>
      <c r="C86" s="6" t="s">
        <v>44</v>
      </c>
      <c r="D86" s="17">
        <v>0.1</v>
      </c>
      <c r="E86" s="6" t="s">
        <v>223</v>
      </c>
      <c r="F86" s="9">
        <v>47150</v>
      </c>
      <c r="G86" s="6" t="s">
        <v>87</v>
      </c>
      <c r="H86" s="9">
        <v>52628</v>
      </c>
      <c r="I86" s="10"/>
      <c r="J86" s="10"/>
      <c r="K86" s="8" t="s">
        <v>198</v>
      </c>
      <c r="L86" s="8" t="s">
        <v>198</v>
      </c>
      <c r="M86" s="6" t="s">
        <v>228</v>
      </c>
      <c r="N86" s="51">
        <v>88388000</v>
      </c>
      <c r="O86" s="11"/>
      <c r="P86" s="11">
        <v>88388000</v>
      </c>
      <c r="Q86" s="12">
        <v>1</v>
      </c>
      <c r="R86" s="11">
        <v>88388000</v>
      </c>
      <c r="S86" s="11">
        <v>18371788042.720001</v>
      </c>
      <c r="T86" s="11">
        <v>18608126176.139999</v>
      </c>
      <c r="U86" s="13">
        <v>0.98729919760953455</v>
      </c>
      <c r="V86" s="6">
        <v>58</v>
      </c>
      <c r="W86" s="6">
        <v>238</v>
      </c>
      <c r="X86" s="11">
        <v>1860812617.6140001</v>
      </c>
      <c r="Y86" s="11">
        <v>16510975425.106001</v>
      </c>
    </row>
    <row r="87" spans="1:25" x14ac:dyDescent="0.25">
      <c r="A87" s="5" t="s">
        <v>231</v>
      </c>
      <c r="B87" s="6" t="s">
        <v>29</v>
      </c>
      <c r="C87" s="6" t="s">
        <v>44</v>
      </c>
      <c r="D87" s="17">
        <v>0.1</v>
      </c>
      <c r="E87" s="6" t="s">
        <v>223</v>
      </c>
      <c r="F87" s="9">
        <v>47178</v>
      </c>
      <c r="G87" s="6" t="s">
        <v>87</v>
      </c>
      <c r="H87" s="9">
        <v>52657</v>
      </c>
      <c r="I87" s="10"/>
      <c r="J87" s="10"/>
      <c r="K87" s="8" t="s">
        <v>58</v>
      </c>
      <c r="L87" s="8" t="s">
        <v>58</v>
      </c>
      <c r="M87" s="6" t="s">
        <v>232</v>
      </c>
      <c r="N87" s="51">
        <v>117946000</v>
      </c>
      <c r="O87" s="11"/>
      <c r="P87" s="11">
        <v>117946000</v>
      </c>
      <c r="Q87" s="12">
        <v>1</v>
      </c>
      <c r="R87" s="11">
        <v>117946000</v>
      </c>
      <c r="S87" s="11">
        <v>26210585142.900002</v>
      </c>
      <c r="T87" s="11">
        <v>26210585142.900002</v>
      </c>
      <c r="U87" s="13">
        <v>0.99606488191134723</v>
      </c>
      <c r="V87" s="6">
        <v>60</v>
      </c>
      <c r="W87" s="6">
        <v>240</v>
      </c>
      <c r="X87" s="11">
        <v>1860812617.6140001</v>
      </c>
      <c r="Y87" s="11">
        <v>23486384880.899998</v>
      </c>
    </row>
    <row r="88" spans="1:25" x14ac:dyDescent="0.25">
      <c r="A88" s="55"/>
      <c r="B88" s="56"/>
      <c r="C88" s="56"/>
      <c r="D88" s="41"/>
      <c r="E88" s="56"/>
      <c r="F88" s="57"/>
      <c r="G88" s="56"/>
      <c r="H88" s="57"/>
      <c r="I88" s="58"/>
      <c r="J88" s="58"/>
      <c r="K88" s="59"/>
      <c r="L88" s="59"/>
      <c r="M88" s="56"/>
      <c r="N88" s="60"/>
      <c r="O88" s="42"/>
      <c r="P88" s="42"/>
      <c r="Q88" s="61"/>
      <c r="R88" s="42"/>
      <c r="S88" s="42"/>
      <c r="T88" s="42"/>
      <c r="U88" s="43"/>
      <c r="V88" s="56"/>
      <c r="W88" s="56"/>
      <c r="X88" s="42"/>
      <c r="Y88" s="42"/>
    </row>
    <row r="89" spans="1:25" x14ac:dyDescent="0.25">
      <c r="A89" s="55"/>
      <c r="B89" s="56"/>
      <c r="C89" s="56"/>
      <c r="D89" s="41"/>
      <c r="E89" s="56"/>
      <c r="F89" s="57"/>
      <c r="G89" s="56"/>
      <c r="H89" s="57"/>
      <c r="I89" s="58"/>
      <c r="J89" s="58"/>
      <c r="K89" s="59"/>
      <c r="L89" s="59"/>
      <c r="M89" s="56"/>
      <c r="N89" s="60"/>
      <c r="O89" s="42"/>
      <c r="P89" s="42"/>
      <c r="Q89" s="61"/>
      <c r="R89" s="42"/>
      <c r="S89" s="42"/>
      <c r="T89" s="42"/>
      <c r="U89" s="43"/>
      <c r="V89" s="56"/>
      <c r="W89" s="56"/>
      <c r="X89" s="42"/>
      <c r="Y89" s="42"/>
    </row>
    <row r="90" spans="1:25" x14ac:dyDescent="0.25">
      <c r="A90" s="55"/>
      <c r="B90" s="56"/>
      <c r="C90" s="56"/>
      <c r="D90" s="41"/>
      <c r="E90" s="56"/>
      <c r="F90" s="57"/>
      <c r="G90" s="56"/>
      <c r="H90" s="57"/>
      <c r="I90" s="58"/>
      <c r="J90" s="58"/>
      <c r="K90" s="59"/>
      <c r="L90" s="59"/>
      <c r="M90" s="56"/>
      <c r="N90" s="60"/>
      <c r="O90" s="42"/>
      <c r="P90" s="42"/>
      <c r="Q90" s="61"/>
      <c r="R90" s="42"/>
      <c r="S90" s="42"/>
      <c r="T90" s="42"/>
      <c r="U90" s="43"/>
      <c r="V90" s="56"/>
      <c r="W90" s="56"/>
      <c r="X90" s="42"/>
      <c r="Y90" s="42"/>
    </row>
    <row r="91" spans="1:25" x14ac:dyDescent="0.25">
      <c r="A91" s="55"/>
      <c r="B91" s="56"/>
      <c r="C91" s="56"/>
      <c r="D91" s="41"/>
      <c r="E91" s="56"/>
      <c r="F91" s="57"/>
      <c r="G91" s="56"/>
      <c r="H91" s="57"/>
      <c r="I91" s="58"/>
      <c r="J91" s="58"/>
      <c r="K91" s="59"/>
      <c r="L91" s="59"/>
      <c r="M91" s="56"/>
      <c r="N91" s="60"/>
      <c r="O91" s="42"/>
      <c r="P91" s="42"/>
      <c r="Q91" s="61"/>
      <c r="R91" s="42"/>
      <c r="S91" s="42"/>
      <c r="T91" s="42"/>
      <c r="U91" s="43"/>
      <c r="V91" s="56"/>
      <c r="W91" s="56"/>
      <c r="X91" s="42"/>
      <c r="Y91" s="42"/>
    </row>
    <row r="92" spans="1:25" x14ac:dyDescent="0.25">
      <c r="A92" s="55"/>
      <c r="B92" s="56"/>
      <c r="C92" s="56"/>
      <c r="D92" s="41"/>
      <c r="E92" s="56"/>
      <c r="F92" s="57"/>
      <c r="G92" s="56"/>
      <c r="H92" s="57"/>
      <c r="I92" s="58"/>
      <c r="J92" s="58"/>
      <c r="K92" s="59"/>
      <c r="L92" s="59"/>
      <c r="M92" s="56"/>
      <c r="N92" s="60"/>
      <c r="O92" s="42"/>
      <c r="P92" s="42"/>
      <c r="Q92" s="61"/>
      <c r="R92" s="42"/>
      <c r="S92" s="42"/>
      <c r="T92" s="42"/>
      <c r="U92" s="43"/>
      <c r="V92" s="56"/>
      <c r="W92" s="56"/>
      <c r="X92" s="42"/>
      <c r="Y92" s="42"/>
    </row>
    <row r="93" spans="1:25" x14ac:dyDescent="0.25">
      <c r="A93" s="55"/>
      <c r="B93" s="56"/>
      <c r="C93" s="56"/>
      <c r="D93" s="41"/>
      <c r="E93" s="56"/>
      <c r="F93" s="57"/>
      <c r="G93" s="56"/>
      <c r="H93" s="57"/>
      <c r="I93" s="58"/>
      <c r="J93" s="58"/>
      <c r="K93" s="59"/>
      <c r="L93" s="59"/>
      <c r="M93" s="56"/>
      <c r="N93" s="60"/>
      <c r="O93" s="42"/>
      <c r="P93" s="42"/>
      <c r="Q93" s="61"/>
      <c r="R93" s="42"/>
      <c r="S93" s="42"/>
      <c r="T93" s="42"/>
      <c r="U93" s="43"/>
      <c r="V93" s="56"/>
      <c r="W93" s="56"/>
      <c r="X93" s="42"/>
      <c r="Y93" s="42"/>
    </row>
    <row r="94" spans="1:25" x14ac:dyDescent="0.25">
      <c r="A94" s="65" t="s">
        <v>233</v>
      </c>
      <c r="B94" s="66"/>
      <c r="C94" s="66"/>
      <c r="D94" s="66"/>
      <c r="E94" s="66"/>
      <c r="F94" s="66"/>
      <c r="G94" s="66"/>
    </row>
    <row r="95" spans="1:25" x14ac:dyDescent="0.25">
      <c r="A95" s="66"/>
      <c r="B95" s="66"/>
      <c r="C95" s="66"/>
      <c r="D95" s="66"/>
      <c r="E95" s="66"/>
      <c r="F95" s="66"/>
      <c r="G95" s="66"/>
    </row>
    <row r="96" spans="1:25" s="24" customFormat="1" x14ac:dyDescent="0.25">
      <c r="A96" s="66"/>
      <c r="B96" s="66"/>
      <c r="C96" s="66"/>
      <c r="D96" s="66"/>
      <c r="E96" s="66"/>
      <c r="F96" s="66"/>
      <c r="G96" s="66"/>
      <c r="I96" s="25"/>
      <c r="J96" s="25"/>
      <c r="K96" s="25"/>
      <c r="N96" s="26"/>
      <c r="O96" s="26"/>
      <c r="P96" s="26"/>
      <c r="R96" s="26"/>
      <c r="S96" s="26"/>
      <c r="T96" s="26"/>
      <c r="X96" s="26"/>
      <c r="Y96" s="26"/>
    </row>
    <row r="97" spans="1:25" s="24" customFormat="1" x14ac:dyDescent="0.25">
      <c r="A97" s="66"/>
      <c r="B97" s="66"/>
      <c r="C97" s="66"/>
      <c r="D97" s="66"/>
      <c r="E97" s="66"/>
      <c r="F97" s="66"/>
      <c r="G97" s="66"/>
      <c r="I97" s="25"/>
      <c r="J97" s="25"/>
      <c r="K97" s="25"/>
      <c r="N97" s="26"/>
      <c r="O97" s="26"/>
      <c r="P97" s="26"/>
      <c r="R97" s="26"/>
      <c r="S97" s="26"/>
      <c r="T97" s="26"/>
      <c r="X97" s="26"/>
      <c r="Y97" s="26"/>
    </row>
    <row r="98" spans="1:25" s="24" customFormat="1" x14ac:dyDescent="0.25">
      <c r="A98" s="66"/>
      <c r="B98" s="66"/>
      <c r="C98" s="66"/>
      <c r="D98" s="66"/>
      <c r="E98" s="66"/>
      <c r="F98" s="66"/>
      <c r="G98" s="66"/>
      <c r="I98" s="25"/>
      <c r="J98" s="25"/>
      <c r="K98" s="25"/>
      <c r="N98" s="26"/>
      <c r="O98" s="26"/>
      <c r="P98" s="26"/>
      <c r="R98" s="26"/>
      <c r="S98" s="26"/>
      <c r="T98" s="26"/>
      <c r="X98" s="26"/>
      <c r="Y98" s="26"/>
    </row>
    <row r="99" spans="1:25" s="24" customFormat="1" x14ac:dyDescent="0.25">
      <c r="A99" s="66"/>
      <c r="B99" s="66"/>
      <c r="C99" s="66"/>
      <c r="D99" s="66"/>
      <c r="E99" s="66"/>
      <c r="F99" s="66"/>
      <c r="G99" s="66"/>
      <c r="I99" s="25"/>
      <c r="J99" s="25"/>
      <c r="K99" s="25"/>
      <c r="N99" s="26"/>
      <c r="O99" s="26"/>
      <c r="P99" s="26"/>
      <c r="R99" s="26"/>
      <c r="S99" s="26"/>
      <c r="T99" s="26"/>
      <c r="X99" s="26"/>
      <c r="Y99" s="26"/>
    </row>
  </sheetData>
  <mergeCells count="3">
    <mergeCell ref="A1:Y7"/>
    <mergeCell ref="A94:G99"/>
    <mergeCell ref="L9:R9"/>
  </mergeCells>
  <pageMargins left="0.25" right="0.25" top="0.75" bottom="0.75" header="0.3" footer="0.3"/>
  <pageSetup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391682-9E7B-43DD-B7FE-FAADAA829BBB}">
  <sheetPr>
    <pageSetUpPr fitToPage="1"/>
  </sheetPr>
  <dimension ref="A1:T68"/>
  <sheetViews>
    <sheetView showGridLines="0" tabSelected="1" zoomScale="90" zoomScaleNormal="90" workbookViewId="0">
      <pane ySplit="11" topLeftCell="A12" activePane="bottomLeft" state="frozen"/>
      <selection pane="bottomLeft" activeCell="J16" sqref="J16"/>
    </sheetView>
  </sheetViews>
  <sheetFormatPr defaultRowHeight="15.75" x14ac:dyDescent="0.25"/>
  <cols>
    <col min="1" max="1" width="18.140625" style="27" customWidth="1"/>
    <col min="2" max="4" width="15.5703125" style="24" customWidth="1"/>
    <col min="5" max="5" width="13.140625" style="24" customWidth="1"/>
    <col min="6" max="6" width="17.42578125" style="24" customWidth="1"/>
    <col min="7" max="7" width="11.85546875" style="24" customWidth="1"/>
    <col min="8" max="8" width="12.5703125" style="28" bestFit="1" customWidth="1"/>
    <col min="9" max="9" width="14.140625" style="24" bestFit="1" customWidth="1"/>
    <col min="10" max="10" width="13.85546875" style="24" customWidth="1"/>
    <col min="11" max="11" width="15.42578125" style="24" customWidth="1"/>
    <col min="12" max="12" width="17.85546875" style="24" customWidth="1"/>
    <col min="13" max="13" width="15.5703125" style="25" customWidth="1"/>
    <col min="14" max="14" width="14.85546875" style="25" customWidth="1"/>
    <col min="15" max="15" width="16.140625" style="24" customWidth="1"/>
    <col min="16" max="16" width="13.42578125" style="24" customWidth="1"/>
    <col min="17" max="17" width="12.140625" style="24" customWidth="1"/>
    <col min="18" max="18" width="11" style="24" customWidth="1"/>
    <col min="19" max="19" width="13.42578125" style="26" customWidth="1"/>
    <col min="20" max="20" width="12.5703125" style="26" bestFit="1" customWidth="1"/>
  </cols>
  <sheetData>
    <row r="1" spans="1:20" ht="15.75" customHeight="1" x14ac:dyDescent="0.25">
      <c r="A1" s="70" t="s">
        <v>17</v>
      </c>
      <c r="B1" s="71"/>
      <c r="C1" s="71"/>
      <c r="D1" s="71"/>
      <c r="E1" s="71"/>
      <c r="F1" s="71"/>
      <c r="G1" s="71"/>
      <c r="H1" s="71"/>
      <c r="I1" s="71"/>
      <c r="J1" s="71"/>
      <c r="K1" s="71"/>
      <c r="L1" s="71"/>
      <c r="M1" s="71"/>
      <c r="N1" s="71"/>
      <c r="O1" s="71"/>
      <c r="P1" s="71"/>
      <c r="Q1" s="71"/>
      <c r="R1" s="71"/>
      <c r="S1" s="71"/>
      <c r="T1" s="71"/>
    </row>
    <row r="2" spans="1:20" ht="15.75" customHeight="1" x14ac:dyDescent="0.25">
      <c r="A2" s="71"/>
      <c r="B2" s="71"/>
      <c r="C2" s="71"/>
      <c r="D2" s="71"/>
      <c r="E2" s="71"/>
      <c r="F2" s="71"/>
      <c r="G2" s="71"/>
      <c r="H2" s="71"/>
      <c r="I2" s="71"/>
      <c r="J2" s="71"/>
      <c r="K2" s="71"/>
      <c r="L2" s="71"/>
      <c r="M2" s="71"/>
      <c r="N2" s="71"/>
      <c r="O2" s="71"/>
      <c r="P2" s="71"/>
      <c r="Q2" s="71"/>
      <c r="R2" s="71"/>
      <c r="S2" s="71"/>
      <c r="T2" s="71"/>
    </row>
    <row r="3" spans="1:20" ht="15.75" customHeight="1" x14ac:dyDescent="0.25">
      <c r="A3" s="71"/>
      <c r="B3" s="71"/>
      <c r="C3" s="71"/>
      <c r="D3" s="71"/>
      <c r="E3" s="71"/>
      <c r="F3" s="71"/>
      <c r="G3" s="71"/>
      <c r="H3" s="71"/>
      <c r="I3" s="71"/>
      <c r="J3" s="71"/>
      <c r="K3" s="71"/>
      <c r="L3" s="71"/>
      <c r="M3" s="71"/>
      <c r="N3" s="71"/>
      <c r="O3" s="71"/>
      <c r="P3" s="71"/>
      <c r="Q3" s="71"/>
      <c r="R3" s="71"/>
      <c r="S3" s="71"/>
      <c r="T3" s="71"/>
    </row>
    <row r="4" spans="1:20" ht="15.75" customHeight="1" x14ac:dyDescent="0.25">
      <c r="A4" s="71"/>
      <c r="B4" s="71"/>
      <c r="C4" s="71"/>
      <c r="D4" s="71"/>
      <c r="E4" s="71"/>
      <c r="F4" s="71"/>
      <c r="G4" s="71"/>
      <c r="H4" s="71"/>
      <c r="I4" s="71"/>
      <c r="J4" s="71"/>
      <c r="K4" s="71"/>
      <c r="L4" s="71"/>
      <c r="M4" s="71"/>
      <c r="N4" s="71"/>
      <c r="O4" s="71"/>
      <c r="P4" s="71"/>
      <c r="Q4" s="71"/>
      <c r="R4" s="71"/>
      <c r="S4" s="71"/>
      <c r="T4" s="71"/>
    </row>
    <row r="5" spans="1:20" ht="15.75" customHeight="1" x14ac:dyDescent="0.25">
      <c r="A5" s="71"/>
      <c r="B5" s="71"/>
      <c r="C5" s="71"/>
      <c r="D5" s="71"/>
      <c r="E5" s="71"/>
      <c r="F5" s="71"/>
      <c r="G5" s="71"/>
      <c r="H5" s="71"/>
      <c r="I5" s="71"/>
      <c r="J5" s="71"/>
      <c r="K5" s="71"/>
      <c r="L5" s="71"/>
      <c r="M5" s="71"/>
      <c r="N5" s="71"/>
      <c r="O5" s="71"/>
      <c r="P5" s="71"/>
      <c r="Q5" s="71"/>
      <c r="R5" s="71"/>
      <c r="S5" s="71"/>
      <c r="T5" s="71"/>
    </row>
    <row r="6" spans="1:20" ht="15.75" customHeight="1" x14ac:dyDescent="0.25">
      <c r="A6" s="71"/>
      <c r="B6" s="71"/>
      <c r="C6" s="71"/>
      <c r="D6" s="71"/>
      <c r="E6" s="71"/>
      <c r="F6" s="71"/>
      <c r="G6" s="71"/>
      <c r="H6" s="71"/>
      <c r="I6" s="71"/>
      <c r="J6" s="71"/>
      <c r="K6" s="71"/>
      <c r="L6" s="71"/>
      <c r="M6" s="71"/>
      <c r="N6" s="71"/>
      <c r="O6" s="71"/>
      <c r="P6" s="71"/>
      <c r="Q6" s="71"/>
      <c r="R6" s="71"/>
      <c r="S6" s="71"/>
      <c r="T6" s="71"/>
    </row>
    <row r="7" spans="1:20" ht="15.75" customHeight="1" x14ac:dyDescent="0.25">
      <c r="A7" s="71"/>
      <c r="B7" s="71"/>
      <c r="C7" s="71"/>
      <c r="D7" s="71"/>
      <c r="E7" s="71"/>
      <c r="F7" s="71"/>
      <c r="G7" s="71"/>
      <c r="H7" s="71"/>
      <c r="I7" s="71"/>
      <c r="J7" s="71"/>
      <c r="K7" s="71"/>
      <c r="L7" s="71"/>
      <c r="M7" s="71"/>
      <c r="N7" s="71"/>
      <c r="O7" s="71"/>
      <c r="P7" s="71"/>
      <c r="Q7" s="71"/>
      <c r="R7" s="71"/>
      <c r="S7" s="71"/>
      <c r="T7" s="71"/>
    </row>
    <row r="8" spans="1:20" ht="15.75" customHeight="1" x14ac:dyDescent="0.25">
      <c r="A8" s="34" t="s">
        <v>151</v>
      </c>
      <c r="B8" s="35">
        <v>45383</v>
      </c>
      <c r="C8" s="35"/>
      <c r="D8" s="35"/>
      <c r="E8" s="32"/>
      <c r="F8" s="32"/>
      <c r="G8" s="32"/>
      <c r="H8" s="32"/>
      <c r="I8" s="32"/>
      <c r="J8" s="32"/>
      <c r="K8" s="32"/>
      <c r="L8" s="32"/>
      <c r="M8" s="32"/>
      <c r="N8" s="32"/>
      <c r="O8" s="32"/>
      <c r="S8" s="32"/>
      <c r="T8" s="32"/>
    </row>
    <row r="9" spans="1:20" x14ac:dyDescent="0.25">
      <c r="A9" s="34" t="s">
        <v>159</v>
      </c>
      <c r="H9" s="72" t="s">
        <v>155</v>
      </c>
      <c r="I9" s="72"/>
      <c r="J9" s="37">
        <f>SUM(J12:J1048576)</f>
        <v>16699098240</v>
      </c>
      <c r="L9" s="38"/>
      <c r="P9" s="38"/>
      <c r="Q9" s="38"/>
    </row>
    <row r="10" spans="1:20" ht="15" x14ac:dyDescent="0.25">
      <c r="H10" s="24"/>
      <c r="M10" s="24"/>
      <c r="N10" s="24"/>
    </row>
    <row r="11" spans="1:20" ht="75" x14ac:dyDescent="0.25">
      <c r="A11" s="1" t="s">
        <v>142</v>
      </c>
      <c r="B11" s="1" t="s">
        <v>0</v>
      </c>
      <c r="C11" s="1" t="s">
        <v>1</v>
      </c>
      <c r="D11" s="1" t="s">
        <v>141</v>
      </c>
      <c r="E11" s="1" t="s">
        <v>140</v>
      </c>
      <c r="F11" s="1" t="s">
        <v>139</v>
      </c>
      <c r="G11" s="1" t="s">
        <v>138</v>
      </c>
      <c r="H11" s="1" t="s">
        <v>137</v>
      </c>
      <c r="I11" s="1" t="s">
        <v>225</v>
      </c>
      <c r="J11" s="1" t="s">
        <v>226</v>
      </c>
      <c r="K11" s="1" t="s">
        <v>152</v>
      </c>
      <c r="L11" s="1" t="s">
        <v>153</v>
      </c>
      <c r="M11" s="1" t="s">
        <v>154</v>
      </c>
      <c r="N11" s="1" t="s">
        <v>9</v>
      </c>
    </row>
    <row r="12" spans="1:20" ht="15" x14ac:dyDescent="0.25">
      <c r="A12" s="6">
        <v>2014</v>
      </c>
      <c r="B12" s="5" t="s">
        <v>24</v>
      </c>
      <c r="C12" s="6" t="s">
        <v>20</v>
      </c>
      <c r="D12" s="6" t="s">
        <v>25</v>
      </c>
      <c r="E12" s="6" t="s">
        <v>23</v>
      </c>
      <c r="F12" s="6" t="s">
        <v>23</v>
      </c>
      <c r="G12" s="6">
        <v>440</v>
      </c>
      <c r="H12" s="12">
        <v>0</v>
      </c>
      <c r="I12" s="11">
        <v>375000000</v>
      </c>
      <c r="J12" s="11">
        <v>29749474</v>
      </c>
      <c r="K12" s="31">
        <v>7.9331930666666661E-2</v>
      </c>
      <c r="L12" s="11">
        <v>0</v>
      </c>
      <c r="M12" s="11">
        <f t="shared" ref="M12:M43" si="0">(I12-J12)*H12</f>
        <v>0</v>
      </c>
      <c r="N12" s="33"/>
      <c r="O12" s="44"/>
    </row>
    <row r="13" spans="1:20" ht="15" x14ac:dyDescent="0.25">
      <c r="A13" s="6">
        <v>2014</v>
      </c>
      <c r="B13" s="5" t="s">
        <v>26</v>
      </c>
      <c r="C13" s="6" t="s">
        <v>20</v>
      </c>
      <c r="D13" s="6" t="s">
        <v>28</v>
      </c>
      <c r="E13" s="6" t="s">
        <v>23</v>
      </c>
      <c r="F13" s="6" t="s">
        <v>27</v>
      </c>
      <c r="G13" s="6">
        <v>260</v>
      </c>
      <c r="H13" s="12">
        <v>0.292806756</v>
      </c>
      <c r="I13" s="11">
        <v>644467000</v>
      </c>
      <c r="J13" s="11">
        <v>423644904</v>
      </c>
      <c r="K13" s="31">
        <v>0.65735701595271756</v>
      </c>
      <c r="L13" s="11">
        <f t="shared" ref="L13:L44" si="1">I13-J13</f>
        <v>220822096</v>
      </c>
      <c r="M13" s="11">
        <f t="shared" si="0"/>
        <v>64658201.582880579</v>
      </c>
      <c r="N13" s="33" t="s">
        <v>218</v>
      </c>
      <c r="O13" s="44"/>
    </row>
    <row r="14" spans="1:20" ht="15" x14ac:dyDescent="0.25">
      <c r="A14" s="6">
        <v>2014</v>
      </c>
      <c r="B14" s="5" t="s">
        <v>26</v>
      </c>
      <c r="C14" s="6" t="s">
        <v>29</v>
      </c>
      <c r="D14" s="6" t="s">
        <v>31</v>
      </c>
      <c r="E14" s="6" t="s">
        <v>23</v>
      </c>
      <c r="F14" s="6" t="s">
        <v>30</v>
      </c>
      <c r="G14" s="6">
        <v>260</v>
      </c>
      <c r="H14" s="12">
        <v>0.10802695919999999</v>
      </c>
      <c r="I14" s="11">
        <v>225820000</v>
      </c>
      <c r="J14" s="11">
        <v>5000000</v>
      </c>
      <c r="K14" s="31">
        <v>2.2141528651138075E-2</v>
      </c>
      <c r="L14" s="11">
        <f t="shared" si="1"/>
        <v>220820000</v>
      </c>
      <c r="M14" s="11">
        <f t="shared" si="0"/>
        <v>23854513.130543999</v>
      </c>
      <c r="N14" s="33" t="s">
        <v>218</v>
      </c>
      <c r="O14" s="44"/>
    </row>
    <row r="15" spans="1:20" ht="15" x14ac:dyDescent="0.25">
      <c r="A15" s="6">
        <v>2014</v>
      </c>
      <c r="B15" s="5" t="s">
        <v>32</v>
      </c>
      <c r="C15" s="6" t="s">
        <v>20</v>
      </c>
      <c r="D15" s="6" t="s">
        <v>33</v>
      </c>
      <c r="E15" s="6" t="s">
        <v>23</v>
      </c>
      <c r="F15" s="6" t="s">
        <v>27</v>
      </c>
      <c r="G15" s="6">
        <v>300</v>
      </c>
      <c r="H15" s="12">
        <v>0.23835145059999999</v>
      </c>
      <c r="I15" s="11">
        <v>945000000</v>
      </c>
      <c r="J15" s="11">
        <v>622432226</v>
      </c>
      <c r="K15" s="31">
        <v>0.65865844021164022</v>
      </c>
      <c r="L15" s="11">
        <f t="shared" si="1"/>
        <v>322567774</v>
      </c>
      <c r="M15" s="11">
        <f t="shared" si="0"/>
        <v>76884496.849712953</v>
      </c>
      <c r="N15" s="33" t="s">
        <v>218</v>
      </c>
      <c r="O15" s="44"/>
    </row>
    <row r="16" spans="1:20" ht="15" x14ac:dyDescent="0.25">
      <c r="A16" s="6">
        <v>2014</v>
      </c>
      <c r="B16" s="5" t="s">
        <v>32</v>
      </c>
      <c r="C16" s="6" t="s">
        <v>29</v>
      </c>
      <c r="D16" s="6" t="s">
        <v>34</v>
      </c>
      <c r="E16" s="6" t="s">
        <v>23</v>
      </c>
      <c r="F16" s="6" t="s">
        <v>30</v>
      </c>
      <c r="G16" s="6">
        <v>290</v>
      </c>
      <c r="H16" s="12">
        <v>7.2390447999999996E-2</v>
      </c>
      <c r="I16" s="30">
        <v>310500000</v>
      </c>
      <c r="J16" s="30">
        <v>23135000</v>
      </c>
      <c r="K16" s="39">
        <v>7.4508856682769728E-2</v>
      </c>
      <c r="L16" s="30">
        <f t="shared" si="1"/>
        <v>287365000</v>
      </c>
      <c r="M16" s="30">
        <f t="shared" si="0"/>
        <v>20802481.08952</v>
      </c>
      <c r="N16" s="40" t="s">
        <v>218</v>
      </c>
      <c r="O16" s="44"/>
    </row>
    <row r="17" spans="1:20" ht="15" x14ac:dyDescent="0.25">
      <c r="A17" s="6">
        <v>2014</v>
      </c>
      <c r="B17" s="5" t="s">
        <v>35</v>
      </c>
      <c r="C17" s="6" t="s">
        <v>20</v>
      </c>
      <c r="D17" s="6" t="s">
        <v>36</v>
      </c>
      <c r="E17" s="6" t="s">
        <v>23</v>
      </c>
      <c r="F17" s="6" t="s">
        <v>27</v>
      </c>
      <c r="G17" s="6">
        <v>490</v>
      </c>
      <c r="H17" s="12">
        <v>0.1743283085</v>
      </c>
      <c r="I17" s="11">
        <v>578500000</v>
      </c>
      <c r="J17" s="11">
        <v>449890551</v>
      </c>
      <c r="K17" s="31">
        <v>0.7776846171132239</v>
      </c>
      <c r="L17" s="11">
        <f t="shared" si="1"/>
        <v>128609449</v>
      </c>
      <c r="M17" s="11">
        <f t="shared" si="0"/>
        <v>22420267.701287016</v>
      </c>
      <c r="N17" s="33" t="s">
        <v>218</v>
      </c>
      <c r="O17" s="44"/>
    </row>
    <row r="18" spans="1:20" ht="15" x14ac:dyDescent="0.25">
      <c r="A18" s="6">
        <v>2015</v>
      </c>
      <c r="B18" s="5" t="s">
        <v>37</v>
      </c>
      <c r="C18" s="6" t="s">
        <v>20</v>
      </c>
      <c r="D18" s="6" t="s">
        <v>38</v>
      </c>
      <c r="E18" s="6" t="s">
        <v>23</v>
      </c>
      <c r="F18" s="6" t="s">
        <v>27</v>
      </c>
      <c r="G18" s="6">
        <v>430</v>
      </c>
      <c r="H18" s="12">
        <v>6.6562294600000002E-2</v>
      </c>
      <c r="I18" s="11">
        <v>521500000</v>
      </c>
      <c r="J18" s="11">
        <v>383066537</v>
      </c>
      <c r="K18" s="31">
        <v>0.73454753020134234</v>
      </c>
      <c r="L18" s="11">
        <f t="shared" si="1"/>
        <v>138433463</v>
      </c>
      <c r="M18" s="11">
        <f t="shared" si="0"/>
        <v>9214448.9467041995</v>
      </c>
      <c r="N18" s="33" t="s">
        <v>218</v>
      </c>
      <c r="O18" s="44"/>
    </row>
    <row r="19" spans="1:20" ht="15" x14ac:dyDescent="0.25">
      <c r="A19" s="6">
        <v>2015</v>
      </c>
      <c r="B19" s="5" t="s">
        <v>39</v>
      </c>
      <c r="C19" s="6" t="s">
        <v>20</v>
      </c>
      <c r="D19" s="6" t="s">
        <v>40</v>
      </c>
      <c r="E19" s="6" t="s">
        <v>23</v>
      </c>
      <c r="F19" s="6" t="s">
        <v>27</v>
      </c>
      <c r="G19" s="6">
        <v>400</v>
      </c>
      <c r="H19" s="12">
        <v>9.9060543099999995E-2</v>
      </c>
      <c r="I19" s="11">
        <v>625100000</v>
      </c>
      <c r="J19" s="11">
        <v>470450407</v>
      </c>
      <c r="K19" s="31">
        <v>0.75260023516237406</v>
      </c>
      <c r="L19" s="11">
        <f t="shared" si="1"/>
        <v>154649593</v>
      </c>
      <c r="M19" s="11">
        <f t="shared" si="0"/>
        <v>15319672.672773957</v>
      </c>
      <c r="N19" s="33" t="s">
        <v>218</v>
      </c>
      <c r="O19" s="44"/>
    </row>
    <row r="20" spans="1:20" ht="15" x14ac:dyDescent="0.25">
      <c r="A20" s="6">
        <v>2015</v>
      </c>
      <c r="B20" s="5" t="s">
        <v>41</v>
      </c>
      <c r="C20" s="6" t="s">
        <v>20</v>
      </c>
      <c r="D20" s="6" t="s">
        <v>42</v>
      </c>
      <c r="E20" s="6" t="s">
        <v>23</v>
      </c>
      <c r="F20" s="6" t="s">
        <v>27</v>
      </c>
      <c r="G20" s="6">
        <v>500</v>
      </c>
      <c r="H20" s="12">
        <v>0.1057219954</v>
      </c>
      <c r="I20" s="11">
        <v>644149000</v>
      </c>
      <c r="J20" s="11">
        <v>205543198</v>
      </c>
      <c r="K20" s="31">
        <v>0.31909262918983028</v>
      </c>
      <c r="L20" s="11">
        <f t="shared" si="1"/>
        <v>438605802</v>
      </c>
      <c r="M20" s="11">
        <f t="shared" si="0"/>
        <v>46370280.581457309</v>
      </c>
      <c r="N20" s="33" t="s">
        <v>218</v>
      </c>
      <c r="O20" s="44"/>
    </row>
    <row r="21" spans="1:20" ht="15" x14ac:dyDescent="0.25">
      <c r="A21" s="6">
        <v>2015</v>
      </c>
      <c r="B21" s="5" t="s">
        <v>43</v>
      </c>
      <c r="C21" s="6" t="s">
        <v>20</v>
      </c>
      <c r="D21" s="6" t="s">
        <v>47</v>
      </c>
      <c r="E21" s="6" t="s">
        <v>23</v>
      </c>
      <c r="F21" s="6" t="s">
        <v>27</v>
      </c>
      <c r="G21" s="6">
        <v>570</v>
      </c>
      <c r="H21" s="12">
        <v>0.25591291859999998</v>
      </c>
      <c r="I21" s="11">
        <v>651064000</v>
      </c>
      <c r="J21" s="11">
        <v>447258897</v>
      </c>
      <c r="K21" s="31">
        <v>0.68696610010690196</v>
      </c>
      <c r="L21" s="11">
        <f t="shared" si="1"/>
        <v>203805103</v>
      </c>
      <c r="M21" s="11">
        <f t="shared" si="0"/>
        <v>52156358.734303616</v>
      </c>
      <c r="N21" s="33" t="s">
        <v>218</v>
      </c>
      <c r="O21" s="44"/>
    </row>
    <row r="22" spans="1:20" ht="15" x14ac:dyDescent="0.25">
      <c r="A22" s="6">
        <v>2015</v>
      </c>
      <c r="B22" s="5" t="s">
        <v>43</v>
      </c>
      <c r="C22" s="6" t="s">
        <v>29</v>
      </c>
      <c r="D22" s="6" t="s">
        <v>48</v>
      </c>
      <c r="E22" s="6" t="s">
        <v>23</v>
      </c>
      <c r="F22" s="6" t="s">
        <v>30</v>
      </c>
      <c r="G22" s="6">
        <v>555</v>
      </c>
      <c r="H22" s="12">
        <v>0.17025515469999999</v>
      </c>
      <c r="I22" s="11">
        <v>396988000</v>
      </c>
      <c r="J22" s="11">
        <v>197012419</v>
      </c>
      <c r="K22" s="31">
        <v>0.49626794512680483</v>
      </c>
      <c r="L22" s="11">
        <f t="shared" si="1"/>
        <v>199975581</v>
      </c>
      <c r="M22" s="11">
        <f t="shared" si="0"/>
        <v>34046873.479377382</v>
      </c>
      <c r="N22" s="33" t="s">
        <v>218</v>
      </c>
      <c r="O22" s="44"/>
    </row>
    <row r="23" spans="1:20" ht="15" x14ac:dyDescent="0.25">
      <c r="A23" s="6">
        <v>2016</v>
      </c>
      <c r="B23" s="5" t="s">
        <v>49</v>
      </c>
      <c r="C23" s="6" t="s">
        <v>20</v>
      </c>
      <c r="D23" s="6" t="s">
        <v>136</v>
      </c>
      <c r="E23" s="6" t="s">
        <v>23</v>
      </c>
      <c r="F23" s="6" t="s">
        <v>27</v>
      </c>
      <c r="G23" s="6">
        <v>675</v>
      </c>
      <c r="H23" s="12">
        <v>0.16094273349999999</v>
      </c>
      <c r="I23" s="11">
        <v>333918000</v>
      </c>
      <c r="J23" s="11">
        <v>151728711</v>
      </c>
      <c r="K23" s="31">
        <v>0.45438913445816037</v>
      </c>
      <c r="L23" s="11">
        <f t="shared" si="1"/>
        <v>182189289</v>
      </c>
      <c r="M23" s="11">
        <f t="shared" si="0"/>
        <v>29322042.18608148</v>
      </c>
      <c r="N23" s="33"/>
      <c r="O23" s="44"/>
    </row>
    <row r="24" spans="1:20" ht="15" x14ac:dyDescent="0.25">
      <c r="A24" s="6">
        <v>2016</v>
      </c>
      <c r="B24" s="5" t="s">
        <v>49</v>
      </c>
      <c r="C24" s="6" t="s">
        <v>29</v>
      </c>
      <c r="D24" s="6" t="s">
        <v>50</v>
      </c>
      <c r="E24" s="6" t="s">
        <v>23</v>
      </c>
      <c r="F24" s="6" t="s">
        <v>30</v>
      </c>
      <c r="G24" s="6">
        <v>695</v>
      </c>
      <c r="H24" s="12">
        <v>0.13707182649999999</v>
      </c>
      <c r="I24" s="11">
        <v>195439000</v>
      </c>
      <c r="J24" s="11">
        <v>9770000</v>
      </c>
      <c r="K24" s="31">
        <v>4.9990022462251649E-2</v>
      </c>
      <c r="L24" s="11">
        <f t="shared" si="1"/>
        <v>185669000</v>
      </c>
      <c r="M24" s="11">
        <f t="shared" si="0"/>
        <v>25449988.954428498</v>
      </c>
      <c r="N24" s="33" t="s">
        <v>218</v>
      </c>
      <c r="O24" s="44"/>
    </row>
    <row r="25" spans="1:20" ht="15" x14ac:dyDescent="0.25">
      <c r="A25" s="6">
        <v>2016</v>
      </c>
      <c r="B25" s="5" t="s">
        <v>51</v>
      </c>
      <c r="C25" s="6" t="s">
        <v>20</v>
      </c>
      <c r="D25" s="6" t="s">
        <v>135</v>
      </c>
      <c r="E25" s="6" t="s">
        <v>23</v>
      </c>
      <c r="F25" s="6" t="s">
        <v>27</v>
      </c>
      <c r="G25" s="6">
        <v>600</v>
      </c>
      <c r="H25" s="12">
        <v>0.1130576609</v>
      </c>
      <c r="I25" s="11">
        <v>599085000</v>
      </c>
      <c r="J25" s="11">
        <v>339216559</v>
      </c>
      <c r="K25" s="31">
        <v>0.56622442391313421</v>
      </c>
      <c r="L25" s="11">
        <f t="shared" si="1"/>
        <v>259868441</v>
      </c>
      <c r="M25" s="11">
        <f t="shared" si="0"/>
        <v>29380118.081189655</v>
      </c>
      <c r="N25" s="33"/>
      <c r="O25" s="44"/>
    </row>
    <row r="26" spans="1:20" ht="15" x14ac:dyDescent="0.25">
      <c r="A26" s="6">
        <v>2016</v>
      </c>
      <c r="B26" s="5" t="s">
        <v>52</v>
      </c>
      <c r="C26" s="6" t="s">
        <v>20</v>
      </c>
      <c r="D26" s="6" t="s">
        <v>168</v>
      </c>
      <c r="E26" s="6" t="s">
        <v>23</v>
      </c>
      <c r="F26" s="6" t="s">
        <v>27</v>
      </c>
      <c r="G26" s="6">
        <v>530</v>
      </c>
      <c r="H26" s="12">
        <v>0.2409188163</v>
      </c>
      <c r="I26" s="11">
        <v>180295000</v>
      </c>
      <c r="J26" s="11">
        <v>132379840</v>
      </c>
      <c r="K26" s="31">
        <v>0.73424021742144818</v>
      </c>
      <c r="L26" s="11">
        <f t="shared" si="1"/>
        <v>47915160</v>
      </c>
      <c r="M26" s="11">
        <f t="shared" si="0"/>
        <v>11543663.630025107</v>
      </c>
      <c r="N26" s="33"/>
      <c r="O26" s="44"/>
    </row>
    <row r="27" spans="1:20" ht="15" x14ac:dyDescent="0.25">
      <c r="A27" s="6">
        <v>2016</v>
      </c>
      <c r="B27" s="5" t="s">
        <v>52</v>
      </c>
      <c r="C27" s="6" t="s">
        <v>29</v>
      </c>
      <c r="D27" s="6" t="s">
        <v>134</v>
      </c>
      <c r="E27" s="6" t="s">
        <v>23</v>
      </c>
      <c r="F27" s="6" t="s">
        <v>30</v>
      </c>
      <c r="G27" s="6">
        <v>590</v>
      </c>
      <c r="H27" s="12">
        <v>0.15123942309999999</v>
      </c>
      <c r="I27" s="11">
        <v>482437000</v>
      </c>
      <c r="J27" s="11">
        <v>396651861</v>
      </c>
      <c r="K27" s="31">
        <v>0.82218374834434338</v>
      </c>
      <c r="L27" s="11">
        <f t="shared" si="1"/>
        <v>85785139</v>
      </c>
      <c r="M27" s="11">
        <f t="shared" si="0"/>
        <v>12974094.932913311</v>
      </c>
      <c r="N27" s="33"/>
      <c r="O27" s="44"/>
    </row>
    <row r="28" spans="1:20" ht="15" x14ac:dyDescent="0.25">
      <c r="A28" s="6">
        <v>2016</v>
      </c>
      <c r="B28" s="5" t="s">
        <v>53</v>
      </c>
      <c r="C28" s="6" t="s">
        <v>20</v>
      </c>
      <c r="D28" s="6" t="s">
        <v>133</v>
      </c>
      <c r="E28" s="6" t="s">
        <v>23</v>
      </c>
      <c r="F28" s="6" t="s">
        <v>27</v>
      </c>
      <c r="G28" s="6">
        <v>425</v>
      </c>
      <c r="H28" s="12">
        <v>0.2521356958</v>
      </c>
      <c r="I28" s="11">
        <v>701219000</v>
      </c>
      <c r="J28" s="11">
        <v>535612363</v>
      </c>
      <c r="K28" s="31">
        <v>0.76383036255435177</v>
      </c>
      <c r="L28" s="11">
        <f t="shared" si="1"/>
        <v>165606637</v>
      </c>
      <c r="M28" s="11">
        <f t="shared" si="0"/>
        <v>41755344.649093024</v>
      </c>
      <c r="N28" s="33"/>
      <c r="O28" s="44"/>
    </row>
    <row r="29" spans="1:20" s="79" customFormat="1" ht="15" x14ac:dyDescent="0.25">
      <c r="A29" s="73">
        <v>2016</v>
      </c>
      <c r="B29" s="74" t="s">
        <v>54</v>
      </c>
      <c r="C29" s="73" t="s">
        <v>29</v>
      </c>
      <c r="D29" s="73" t="s">
        <v>132</v>
      </c>
      <c r="E29" s="73" t="s">
        <v>23</v>
      </c>
      <c r="F29" s="73" t="s">
        <v>30</v>
      </c>
      <c r="G29" s="73">
        <v>445</v>
      </c>
      <c r="H29" s="75">
        <v>0.21118028850000001</v>
      </c>
      <c r="I29" s="30">
        <v>716317000</v>
      </c>
      <c r="J29" s="30">
        <v>506137505</v>
      </c>
      <c r="K29" s="39">
        <v>0.70658312590654693</v>
      </c>
      <c r="L29" s="30">
        <f t="shared" si="1"/>
        <v>210179495</v>
      </c>
      <c r="M29" s="30">
        <f t="shared" si="0"/>
        <v>44385766.39088431</v>
      </c>
      <c r="N29" s="40"/>
      <c r="O29" s="76"/>
      <c r="P29" s="77"/>
      <c r="Q29" s="77"/>
      <c r="R29" s="77"/>
      <c r="S29" s="78"/>
      <c r="T29" s="78"/>
    </row>
    <row r="30" spans="1:20" s="79" customFormat="1" ht="15" x14ac:dyDescent="0.25">
      <c r="A30" s="73">
        <v>2016</v>
      </c>
      <c r="B30" s="74" t="s">
        <v>55</v>
      </c>
      <c r="C30" s="73" t="s">
        <v>20</v>
      </c>
      <c r="D30" s="73" t="s">
        <v>131</v>
      </c>
      <c r="E30" s="73" t="s">
        <v>23</v>
      </c>
      <c r="F30" s="73" t="s">
        <v>27</v>
      </c>
      <c r="G30" s="73">
        <v>425</v>
      </c>
      <c r="H30" s="75">
        <v>0.31472580989999999</v>
      </c>
      <c r="I30" s="30">
        <v>550679000</v>
      </c>
      <c r="J30" s="30">
        <v>439390210</v>
      </c>
      <c r="K30" s="39">
        <v>0.7979062393881009</v>
      </c>
      <c r="L30" s="30">
        <f t="shared" si="1"/>
        <v>111288790</v>
      </c>
      <c r="M30" s="30">
        <f t="shared" si="0"/>
        <v>35025454.565541022</v>
      </c>
      <c r="N30" s="40"/>
      <c r="O30" s="76"/>
      <c r="P30" s="77"/>
      <c r="Q30" s="77"/>
      <c r="R30" s="77"/>
      <c r="S30" s="78"/>
      <c r="T30" s="78"/>
    </row>
    <row r="31" spans="1:20" s="79" customFormat="1" ht="15" x14ac:dyDescent="0.25">
      <c r="A31" s="73">
        <v>2016</v>
      </c>
      <c r="B31" s="74" t="s">
        <v>56</v>
      </c>
      <c r="C31" s="73" t="s">
        <v>29</v>
      </c>
      <c r="D31" s="73" t="s">
        <v>130</v>
      </c>
      <c r="E31" s="73" t="s">
        <v>23</v>
      </c>
      <c r="F31" s="73" t="s">
        <v>30</v>
      </c>
      <c r="G31" s="73">
        <v>435</v>
      </c>
      <c r="H31" s="75">
        <v>0.2853314381</v>
      </c>
      <c r="I31" s="30">
        <v>449177000</v>
      </c>
      <c r="J31" s="30">
        <v>340507369</v>
      </c>
      <c r="K31" s="39">
        <v>0.75806946704751133</v>
      </c>
      <c r="L31" s="30">
        <f t="shared" si="1"/>
        <v>108669631</v>
      </c>
      <c r="M31" s="30">
        <f t="shared" si="0"/>
        <v>31006862.09102634</v>
      </c>
      <c r="N31" s="40"/>
      <c r="O31" s="76"/>
      <c r="P31" s="77"/>
      <c r="Q31" s="77"/>
      <c r="R31" s="77"/>
      <c r="S31" s="78"/>
      <c r="T31" s="78"/>
    </row>
    <row r="32" spans="1:20" s="79" customFormat="1" ht="15" x14ac:dyDescent="0.25">
      <c r="A32" s="73">
        <v>2017</v>
      </c>
      <c r="B32" s="74" t="s">
        <v>57</v>
      </c>
      <c r="C32" s="73" t="s">
        <v>20</v>
      </c>
      <c r="D32" s="73" t="s">
        <v>59</v>
      </c>
      <c r="E32" s="73" t="s">
        <v>93</v>
      </c>
      <c r="F32" s="73" t="s">
        <v>58</v>
      </c>
      <c r="G32" s="73">
        <v>575</v>
      </c>
      <c r="H32" s="75">
        <v>1</v>
      </c>
      <c r="I32" s="30">
        <v>207850000</v>
      </c>
      <c r="J32" s="30">
        <f>81096000+125904000</f>
        <v>207000000</v>
      </c>
      <c r="K32" s="39">
        <v>0.99591051238874184</v>
      </c>
      <c r="L32" s="30">
        <f t="shared" si="1"/>
        <v>850000</v>
      </c>
      <c r="M32" s="30">
        <f t="shared" si="0"/>
        <v>850000</v>
      </c>
      <c r="N32" s="40" t="s">
        <v>218</v>
      </c>
      <c r="O32" s="76"/>
      <c r="P32" s="77"/>
      <c r="Q32" s="77"/>
      <c r="R32" s="77"/>
      <c r="S32" s="78"/>
      <c r="T32" s="78"/>
    </row>
    <row r="33" spans="1:20" s="79" customFormat="1" ht="15" x14ac:dyDescent="0.25">
      <c r="A33" s="73">
        <v>2017</v>
      </c>
      <c r="B33" s="74" t="s">
        <v>57</v>
      </c>
      <c r="C33" s="73" t="s">
        <v>20</v>
      </c>
      <c r="D33" s="73" t="s">
        <v>129</v>
      </c>
      <c r="E33" s="73" t="s">
        <v>23</v>
      </c>
      <c r="F33" s="73" t="s">
        <v>27</v>
      </c>
      <c r="G33" s="73">
        <v>355</v>
      </c>
      <c r="H33" s="75">
        <v>0.33130681070000001</v>
      </c>
      <c r="I33" s="30">
        <v>685905000</v>
      </c>
      <c r="J33" s="30">
        <v>531050719</v>
      </c>
      <c r="K33" s="39">
        <v>0.77423363147957802</v>
      </c>
      <c r="L33" s="30">
        <f t="shared" si="1"/>
        <v>154854281</v>
      </c>
      <c r="M33" s="30">
        <f t="shared" si="0"/>
        <v>51304277.961351611</v>
      </c>
      <c r="N33" s="40"/>
      <c r="O33" s="76"/>
      <c r="P33" s="77"/>
      <c r="Q33" s="77"/>
      <c r="R33" s="77"/>
      <c r="S33" s="78"/>
      <c r="T33" s="78"/>
    </row>
    <row r="34" spans="1:20" s="79" customFormat="1" ht="15" x14ac:dyDescent="0.25">
      <c r="A34" s="73">
        <v>2017</v>
      </c>
      <c r="B34" s="74" t="s">
        <v>60</v>
      </c>
      <c r="C34" s="73" t="s">
        <v>29</v>
      </c>
      <c r="D34" s="73" t="s">
        <v>169</v>
      </c>
      <c r="E34" s="73" t="s">
        <v>93</v>
      </c>
      <c r="F34" s="73" t="s">
        <v>61</v>
      </c>
      <c r="G34" s="73">
        <v>550</v>
      </c>
      <c r="H34" s="75">
        <v>1</v>
      </c>
      <c r="I34" s="30">
        <v>189945000</v>
      </c>
      <c r="J34" s="30">
        <f>82031000+5000000</f>
        <v>87031000</v>
      </c>
      <c r="K34" s="39">
        <v>0.458190528837295</v>
      </c>
      <c r="L34" s="30">
        <f t="shared" si="1"/>
        <v>102914000</v>
      </c>
      <c r="M34" s="30">
        <f t="shared" si="0"/>
        <v>102914000</v>
      </c>
      <c r="N34" s="40" t="s">
        <v>218</v>
      </c>
      <c r="O34" s="76"/>
      <c r="P34" s="77"/>
      <c r="Q34" s="77"/>
      <c r="R34" s="77"/>
      <c r="S34" s="78"/>
      <c r="T34" s="78"/>
    </row>
    <row r="35" spans="1:20" s="79" customFormat="1" ht="15" x14ac:dyDescent="0.25">
      <c r="A35" s="73">
        <v>2017</v>
      </c>
      <c r="B35" s="74" t="s">
        <v>60</v>
      </c>
      <c r="C35" s="73" t="s">
        <v>29</v>
      </c>
      <c r="D35" s="73" t="s">
        <v>128</v>
      </c>
      <c r="E35" s="73" t="s">
        <v>23</v>
      </c>
      <c r="F35" s="73" t="s">
        <v>30</v>
      </c>
      <c r="G35" s="73">
        <v>365</v>
      </c>
      <c r="H35" s="75">
        <v>0.4130524773</v>
      </c>
      <c r="I35" s="30">
        <v>759779000</v>
      </c>
      <c r="J35" s="30">
        <v>636281916</v>
      </c>
      <c r="K35" s="39">
        <v>0.83745657092391335</v>
      </c>
      <c r="L35" s="30">
        <f t="shared" si="1"/>
        <v>123497084</v>
      </c>
      <c r="M35" s="30">
        <f t="shared" si="0"/>
        <v>51010776.485526197</v>
      </c>
      <c r="N35" s="40"/>
      <c r="O35" s="76"/>
      <c r="P35" s="77"/>
      <c r="Q35" s="77"/>
      <c r="R35" s="77"/>
      <c r="S35" s="78"/>
      <c r="T35" s="78"/>
    </row>
    <row r="36" spans="1:20" s="79" customFormat="1" ht="15" x14ac:dyDescent="0.25">
      <c r="A36" s="73">
        <v>2017</v>
      </c>
      <c r="B36" s="74" t="s">
        <v>62</v>
      </c>
      <c r="C36" s="73" t="s">
        <v>20</v>
      </c>
      <c r="D36" s="73" t="s">
        <v>63</v>
      </c>
      <c r="E36" s="73" t="s">
        <v>93</v>
      </c>
      <c r="F36" s="73" t="s">
        <v>58</v>
      </c>
      <c r="G36" s="73">
        <v>485</v>
      </c>
      <c r="H36" s="75">
        <v>1</v>
      </c>
      <c r="I36" s="30">
        <v>195918000</v>
      </c>
      <c r="J36" s="30">
        <v>169873000</v>
      </c>
      <c r="K36" s="39">
        <v>0.86706172990741026</v>
      </c>
      <c r="L36" s="30">
        <f t="shared" si="1"/>
        <v>26045000</v>
      </c>
      <c r="M36" s="30">
        <f t="shared" si="0"/>
        <v>26045000</v>
      </c>
      <c r="N36" s="40" t="s">
        <v>218</v>
      </c>
      <c r="O36" s="76"/>
      <c r="P36" s="77"/>
      <c r="Q36" s="77"/>
      <c r="R36" s="77"/>
      <c r="S36" s="78"/>
      <c r="T36" s="78"/>
    </row>
    <row r="37" spans="1:20" s="79" customFormat="1" ht="15" x14ac:dyDescent="0.25">
      <c r="A37" s="73">
        <v>2017</v>
      </c>
      <c r="B37" s="74" t="s">
        <v>62</v>
      </c>
      <c r="C37" s="73" t="s">
        <v>20</v>
      </c>
      <c r="D37" s="73" t="s">
        <v>127</v>
      </c>
      <c r="E37" s="73" t="s">
        <v>23</v>
      </c>
      <c r="F37" s="73" t="s">
        <v>27</v>
      </c>
      <c r="G37" s="73">
        <v>300</v>
      </c>
      <c r="H37" s="75">
        <v>0.42872671680000002</v>
      </c>
      <c r="I37" s="30">
        <v>607347000</v>
      </c>
      <c r="J37" s="30">
        <v>528802244</v>
      </c>
      <c r="K37" s="39">
        <v>0.87067564999909441</v>
      </c>
      <c r="L37" s="30">
        <f t="shared" si="1"/>
        <v>78544756</v>
      </c>
      <c r="M37" s="30">
        <f t="shared" si="0"/>
        <v>33674235.361737102</v>
      </c>
      <c r="N37" s="40"/>
      <c r="O37" s="76"/>
      <c r="P37" s="77"/>
      <c r="Q37" s="77"/>
      <c r="R37" s="77"/>
      <c r="S37" s="78"/>
      <c r="T37" s="78"/>
    </row>
    <row r="38" spans="1:20" s="79" customFormat="1" ht="15" x14ac:dyDescent="0.25">
      <c r="A38" s="73">
        <v>2017</v>
      </c>
      <c r="B38" s="74" t="s">
        <v>64</v>
      </c>
      <c r="C38" s="73" t="s">
        <v>29</v>
      </c>
      <c r="D38" s="73" t="s">
        <v>170</v>
      </c>
      <c r="E38" s="73" t="s">
        <v>93</v>
      </c>
      <c r="F38" s="73" t="s">
        <v>61</v>
      </c>
      <c r="G38" s="73">
        <v>505</v>
      </c>
      <c r="H38" s="75">
        <v>0</v>
      </c>
      <c r="I38" s="30">
        <v>143230000</v>
      </c>
      <c r="J38" s="30">
        <v>143230000</v>
      </c>
      <c r="K38" s="39">
        <v>1</v>
      </c>
      <c r="L38" s="30">
        <f t="shared" si="1"/>
        <v>0</v>
      </c>
      <c r="M38" s="30">
        <f t="shared" si="0"/>
        <v>0</v>
      </c>
      <c r="N38" s="40"/>
      <c r="O38" s="76"/>
      <c r="P38" s="77"/>
      <c r="Q38" s="77"/>
      <c r="R38" s="77"/>
      <c r="S38" s="78"/>
      <c r="T38" s="78"/>
    </row>
    <row r="39" spans="1:20" s="79" customFormat="1" ht="15" x14ac:dyDescent="0.25">
      <c r="A39" s="73">
        <v>2017</v>
      </c>
      <c r="B39" s="74" t="s">
        <v>64</v>
      </c>
      <c r="C39" s="73" t="s">
        <v>29</v>
      </c>
      <c r="D39" s="73" t="s">
        <v>126</v>
      </c>
      <c r="E39" s="73" t="s">
        <v>23</v>
      </c>
      <c r="F39" s="73" t="s">
        <v>30</v>
      </c>
      <c r="G39" s="73">
        <v>285</v>
      </c>
      <c r="H39" s="75">
        <v>0.52180998140000001</v>
      </c>
      <c r="I39" s="30">
        <v>601566000</v>
      </c>
      <c r="J39" s="30">
        <v>427050118</v>
      </c>
      <c r="K39" s="39">
        <v>0.70989736454520369</v>
      </c>
      <c r="L39" s="30">
        <f t="shared" si="1"/>
        <v>174515882</v>
      </c>
      <c r="M39" s="30">
        <f t="shared" si="0"/>
        <v>91064129.140424594</v>
      </c>
      <c r="N39" s="40" t="s">
        <v>218</v>
      </c>
      <c r="O39" s="76"/>
      <c r="P39" s="77"/>
      <c r="Q39" s="77"/>
      <c r="R39" s="77"/>
      <c r="S39" s="78"/>
      <c r="T39" s="78"/>
    </row>
    <row r="40" spans="1:20" s="79" customFormat="1" ht="15" x14ac:dyDescent="0.25">
      <c r="A40" s="73">
        <v>2017</v>
      </c>
      <c r="B40" s="74" t="s">
        <v>65</v>
      </c>
      <c r="C40" s="73" t="s">
        <v>20</v>
      </c>
      <c r="D40" s="73" t="s">
        <v>66</v>
      </c>
      <c r="E40" s="73" t="s">
        <v>93</v>
      </c>
      <c r="F40" s="73" t="s">
        <v>58</v>
      </c>
      <c r="G40" s="73">
        <v>360</v>
      </c>
      <c r="H40" s="75">
        <v>1</v>
      </c>
      <c r="I40" s="30">
        <v>207818000</v>
      </c>
      <c r="J40" s="30">
        <v>156287442</v>
      </c>
      <c r="K40" s="39">
        <v>0.75203996766401371</v>
      </c>
      <c r="L40" s="30">
        <f t="shared" si="1"/>
        <v>51530558</v>
      </c>
      <c r="M40" s="30">
        <f t="shared" si="0"/>
        <v>51530558</v>
      </c>
      <c r="N40" s="40" t="s">
        <v>218</v>
      </c>
      <c r="O40" s="76"/>
      <c r="P40" s="77"/>
      <c r="Q40" s="77"/>
      <c r="R40" s="77"/>
      <c r="S40" s="78"/>
      <c r="T40" s="78"/>
    </row>
    <row r="41" spans="1:20" s="79" customFormat="1" ht="15" x14ac:dyDescent="0.25">
      <c r="A41" s="73">
        <v>2017</v>
      </c>
      <c r="B41" s="74" t="s">
        <v>65</v>
      </c>
      <c r="C41" s="73" t="s">
        <v>20</v>
      </c>
      <c r="D41" s="73" t="s">
        <v>125</v>
      </c>
      <c r="E41" s="73" t="s">
        <v>23</v>
      </c>
      <c r="F41" s="73" t="s">
        <v>27</v>
      </c>
      <c r="G41" s="73">
        <v>220</v>
      </c>
      <c r="H41" s="75">
        <v>0.3803819202</v>
      </c>
      <c r="I41" s="30">
        <v>789709000</v>
      </c>
      <c r="J41" s="30">
        <v>630769031</v>
      </c>
      <c r="K41" s="39">
        <v>0.79873602934751919</v>
      </c>
      <c r="L41" s="30">
        <f t="shared" si="1"/>
        <v>158939969</v>
      </c>
      <c r="M41" s="30">
        <f t="shared" si="0"/>
        <v>60457890.604748473</v>
      </c>
      <c r="N41" s="40"/>
      <c r="O41" s="76"/>
      <c r="P41" s="77"/>
      <c r="Q41" s="77"/>
      <c r="R41" s="77"/>
      <c r="S41" s="78"/>
      <c r="T41" s="78"/>
    </row>
    <row r="42" spans="1:20" s="79" customFormat="1" ht="15" x14ac:dyDescent="0.25">
      <c r="A42" s="73">
        <v>2017</v>
      </c>
      <c r="B42" s="74" t="s">
        <v>67</v>
      </c>
      <c r="C42" s="73" t="s">
        <v>20</v>
      </c>
      <c r="D42" s="73" t="s">
        <v>171</v>
      </c>
      <c r="E42" s="73" t="s">
        <v>93</v>
      </c>
      <c r="F42" s="73" t="s">
        <v>58</v>
      </c>
      <c r="G42" s="73">
        <v>415</v>
      </c>
      <c r="H42" s="75">
        <v>1</v>
      </c>
      <c r="I42" s="30">
        <v>78322000</v>
      </c>
      <c r="J42" s="30">
        <v>33774404</v>
      </c>
      <c r="K42" s="39">
        <v>0.4312249942544879</v>
      </c>
      <c r="L42" s="30">
        <f t="shared" si="1"/>
        <v>44547596</v>
      </c>
      <c r="M42" s="30">
        <f t="shared" si="0"/>
        <v>44547596</v>
      </c>
      <c r="N42" s="40" t="s">
        <v>218</v>
      </c>
      <c r="O42" s="76"/>
      <c r="P42" s="77"/>
      <c r="Q42" s="77"/>
      <c r="R42" s="77"/>
      <c r="S42" s="78"/>
      <c r="T42" s="78"/>
    </row>
    <row r="43" spans="1:20" s="79" customFormat="1" ht="15" x14ac:dyDescent="0.25">
      <c r="A43" s="73">
        <v>2017</v>
      </c>
      <c r="B43" s="74" t="s">
        <v>67</v>
      </c>
      <c r="C43" s="73" t="s">
        <v>20</v>
      </c>
      <c r="D43" s="73" t="s">
        <v>123</v>
      </c>
      <c r="E43" s="73" t="s">
        <v>23</v>
      </c>
      <c r="F43" s="73" t="s">
        <v>27</v>
      </c>
      <c r="G43" s="73">
        <v>265</v>
      </c>
      <c r="H43" s="75">
        <v>0.44091744919999998</v>
      </c>
      <c r="I43" s="30">
        <v>281958000</v>
      </c>
      <c r="J43" s="30">
        <v>223880733</v>
      </c>
      <c r="K43" s="39">
        <v>0.79402156704189986</v>
      </c>
      <c r="L43" s="30">
        <f t="shared" si="1"/>
        <v>58077267</v>
      </c>
      <c r="M43" s="30">
        <f t="shared" si="0"/>
        <v>25607280.422147334</v>
      </c>
      <c r="N43" s="40"/>
      <c r="O43" s="76"/>
      <c r="P43" s="77"/>
      <c r="Q43" s="77"/>
      <c r="R43" s="77"/>
      <c r="S43" s="78"/>
      <c r="T43" s="78"/>
    </row>
    <row r="44" spans="1:20" s="79" customFormat="1" ht="15" x14ac:dyDescent="0.25">
      <c r="A44" s="73">
        <v>2017</v>
      </c>
      <c r="B44" s="74" t="s">
        <v>67</v>
      </c>
      <c r="C44" s="73" t="s">
        <v>29</v>
      </c>
      <c r="D44" s="73" t="s">
        <v>68</v>
      </c>
      <c r="E44" s="73" t="s">
        <v>93</v>
      </c>
      <c r="F44" s="73" t="s">
        <v>61</v>
      </c>
      <c r="G44" s="73">
        <v>445</v>
      </c>
      <c r="H44" s="75">
        <v>1</v>
      </c>
      <c r="I44" s="30">
        <v>73668000</v>
      </c>
      <c r="J44" s="30">
        <v>54352000</v>
      </c>
      <c r="K44" s="39">
        <v>0.73779660096649835</v>
      </c>
      <c r="L44" s="30">
        <f t="shared" si="1"/>
        <v>19316000</v>
      </c>
      <c r="M44" s="30">
        <f t="shared" ref="M44:M68" si="2">(I44-J44)*H44</f>
        <v>19316000</v>
      </c>
      <c r="N44" s="40" t="s">
        <v>218</v>
      </c>
      <c r="O44" s="76"/>
      <c r="P44" s="77"/>
      <c r="Q44" s="77"/>
      <c r="R44" s="77"/>
      <c r="S44" s="78"/>
      <c r="T44" s="78"/>
    </row>
    <row r="45" spans="1:20" s="79" customFormat="1" ht="15" x14ac:dyDescent="0.25">
      <c r="A45" s="73">
        <v>2017</v>
      </c>
      <c r="B45" s="74" t="s">
        <v>67</v>
      </c>
      <c r="C45" s="73" t="s">
        <v>29</v>
      </c>
      <c r="D45" s="73" t="s">
        <v>124</v>
      </c>
      <c r="E45" s="73" t="s">
        <v>23</v>
      </c>
      <c r="F45" s="73" t="s">
        <v>30</v>
      </c>
      <c r="G45" s="73">
        <v>280</v>
      </c>
      <c r="H45" s="75">
        <v>0.36212396050000001</v>
      </c>
      <c r="I45" s="30">
        <v>360974000</v>
      </c>
      <c r="J45" s="30">
        <v>257668030</v>
      </c>
      <c r="K45" s="39">
        <v>0.71381326632943087</v>
      </c>
      <c r="L45" s="30">
        <f t="shared" ref="L45:L68" si="3">I45-J45</f>
        <v>103305970</v>
      </c>
      <c r="M45" s="30">
        <f t="shared" si="2"/>
        <v>37409566.999694183</v>
      </c>
      <c r="N45" s="40"/>
      <c r="O45" s="76"/>
      <c r="P45" s="77"/>
      <c r="Q45" s="77"/>
      <c r="R45" s="77"/>
      <c r="S45" s="78"/>
      <c r="T45" s="78"/>
    </row>
    <row r="46" spans="1:20" s="79" customFormat="1" ht="15" x14ac:dyDescent="0.25">
      <c r="A46" s="73">
        <v>2017</v>
      </c>
      <c r="B46" s="74" t="s">
        <v>69</v>
      </c>
      <c r="C46" s="73" t="s">
        <v>20</v>
      </c>
      <c r="D46" s="73" t="s">
        <v>164</v>
      </c>
      <c r="E46" s="73" t="s">
        <v>93</v>
      </c>
      <c r="F46" s="73" t="s">
        <v>58</v>
      </c>
      <c r="G46" s="73">
        <v>400</v>
      </c>
      <c r="H46" s="75">
        <v>1</v>
      </c>
      <c r="I46" s="30">
        <v>97984000</v>
      </c>
      <c r="J46" s="30">
        <v>70783000</v>
      </c>
      <c r="K46" s="39">
        <v>0.72239345199216198</v>
      </c>
      <c r="L46" s="30">
        <f t="shared" si="3"/>
        <v>27201000</v>
      </c>
      <c r="M46" s="30">
        <f t="shared" si="2"/>
        <v>27201000</v>
      </c>
      <c r="N46" s="40" t="s">
        <v>218</v>
      </c>
      <c r="O46" s="76"/>
      <c r="P46" s="77"/>
      <c r="Q46" s="77"/>
      <c r="R46" s="77"/>
      <c r="S46" s="78"/>
      <c r="T46" s="78"/>
    </row>
    <row r="47" spans="1:20" s="79" customFormat="1" ht="15" x14ac:dyDescent="0.25">
      <c r="A47" s="73">
        <v>2017</v>
      </c>
      <c r="B47" s="74" t="s">
        <v>69</v>
      </c>
      <c r="C47" s="73" t="s">
        <v>20</v>
      </c>
      <c r="D47" s="73" t="s">
        <v>121</v>
      </c>
      <c r="E47" s="73" t="s">
        <v>23</v>
      </c>
      <c r="F47" s="73" t="s">
        <v>27</v>
      </c>
      <c r="G47" s="73">
        <v>240</v>
      </c>
      <c r="H47" s="75">
        <v>0.37645497770000003</v>
      </c>
      <c r="I47" s="30">
        <v>401734000</v>
      </c>
      <c r="J47" s="30">
        <v>249738444</v>
      </c>
      <c r="K47" s="39">
        <v>0.6216512518233458</v>
      </c>
      <c r="L47" s="30">
        <f t="shared" si="3"/>
        <v>151995556</v>
      </c>
      <c r="M47" s="30">
        <f t="shared" si="2"/>
        <v>57219483.644479103</v>
      </c>
      <c r="N47" s="40"/>
      <c r="O47" s="76"/>
      <c r="P47" s="77"/>
      <c r="Q47" s="77"/>
      <c r="R47" s="77"/>
      <c r="S47" s="78"/>
      <c r="T47" s="78"/>
    </row>
    <row r="48" spans="1:20" s="79" customFormat="1" ht="15" x14ac:dyDescent="0.25">
      <c r="A48" s="73">
        <v>2017</v>
      </c>
      <c r="B48" s="74" t="s">
        <v>69</v>
      </c>
      <c r="C48" s="73" t="s">
        <v>29</v>
      </c>
      <c r="D48" s="73" t="s">
        <v>165</v>
      </c>
      <c r="E48" s="73" t="s">
        <v>93</v>
      </c>
      <c r="F48" s="73" t="s">
        <v>61</v>
      </c>
      <c r="G48" s="73">
        <v>445</v>
      </c>
      <c r="H48" s="75">
        <v>1</v>
      </c>
      <c r="I48" s="30">
        <v>63333000</v>
      </c>
      <c r="J48" s="30">
        <v>61333000</v>
      </c>
      <c r="K48" s="39">
        <v>0.968420886425718</v>
      </c>
      <c r="L48" s="30">
        <f t="shared" si="3"/>
        <v>2000000</v>
      </c>
      <c r="M48" s="30">
        <f t="shared" si="2"/>
        <v>2000000</v>
      </c>
      <c r="N48" s="40" t="s">
        <v>218</v>
      </c>
      <c r="O48" s="76"/>
      <c r="P48" s="77"/>
      <c r="Q48" s="77"/>
      <c r="R48" s="77"/>
      <c r="S48" s="78"/>
      <c r="T48" s="78"/>
    </row>
    <row r="49" spans="1:20" s="79" customFormat="1" ht="15" x14ac:dyDescent="0.25">
      <c r="A49" s="73">
        <v>2017</v>
      </c>
      <c r="B49" s="74" t="s">
        <v>69</v>
      </c>
      <c r="C49" s="73" t="s">
        <v>29</v>
      </c>
      <c r="D49" s="73" t="s">
        <v>122</v>
      </c>
      <c r="E49" s="73" t="s">
        <v>23</v>
      </c>
      <c r="F49" s="73" t="s">
        <v>30</v>
      </c>
      <c r="G49" s="73">
        <v>250</v>
      </c>
      <c r="H49" s="75">
        <v>0.36522468359999999</v>
      </c>
      <c r="I49" s="30">
        <v>303996000</v>
      </c>
      <c r="J49" s="30">
        <v>290509769</v>
      </c>
      <c r="K49" s="39">
        <v>0.95563681430018821</v>
      </c>
      <c r="L49" s="30">
        <f t="shared" si="3"/>
        <v>13486231</v>
      </c>
      <c r="M49" s="30">
        <f t="shared" si="2"/>
        <v>4925504.4499315117</v>
      </c>
      <c r="N49" s="40"/>
      <c r="O49" s="76"/>
      <c r="P49" s="77"/>
      <c r="Q49" s="77"/>
      <c r="R49" s="77"/>
      <c r="S49" s="78"/>
      <c r="T49" s="78"/>
    </row>
    <row r="50" spans="1:20" s="79" customFormat="1" ht="15" x14ac:dyDescent="0.25">
      <c r="A50" s="73">
        <v>2018</v>
      </c>
      <c r="B50" s="74" t="s">
        <v>70</v>
      </c>
      <c r="C50" s="73" t="s">
        <v>20</v>
      </c>
      <c r="D50" s="73" t="s">
        <v>71</v>
      </c>
      <c r="E50" s="73" t="s">
        <v>93</v>
      </c>
      <c r="F50" s="73" t="s">
        <v>58</v>
      </c>
      <c r="G50" s="73">
        <v>355</v>
      </c>
      <c r="H50" s="75">
        <v>1</v>
      </c>
      <c r="I50" s="30">
        <v>256124000</v>
      </c>
      <c r="J50" s="30">
        <v>195259329</v>
      </c>
      <c r="K50" s="39">
        <v>0.76236248457778266</v>
      </c>
      <c r="L50" s="30">
        <f t="shared" si="3"/>
        <v>60864671</v>
      </c>
      <c r="M50" s="30">
        <f t="shared" si="2"/>
        <v>60864671</v>
      </c>
      <c r="N50" s="40" t="s">
        <v>218</v>
      </c>
      <c r="O50" s="76"/>
      <c r="P50" s="77"/>
      <c r="Q50" s="77"/>
      <c r="R50" s="77"/>
      <c r="S50" s="78"/>
      <c r="T50" s="78"/>
    </row>
    <row r="51" spans="1:20" s="79" customFormat="1" ht="15" x14ac:dyDescent="0.25">
      <c r="A51" s="73">
        <v>2018</v>
      </c>
      <c r="B51" s="74" t="s">
        <v>70</v>
      </c>
      <c r="C51" s="73" t="s">
        <v>20</v>
      </c>
      <c r="D51" s="73" t="s">
        <v>120</v>
      </c>
      <c r="E51" s="73" t="s">
        <v>23</v>
      </c>
      <c r="F51" s="73" t="s">
        <v>27</v>
      </c>
      <c r="G51" s="73">
        <v>225</v>
      </c>
      <c r="H51" s="75">
        <v>0.34871949889999998</v>
      </c>
      <c r="I51" s="30">
        <v>853746000</v>
      </c>
      <c r="J51" s="30">
        <v>792955000</v>
      </c>
      <c r="K51" s="39">
        <v>0.92879498117707138</v>
      </c>
      <c r="L51" s="30">
        <f t="shared" si="3"/>
        <v>60791000</v>
      </c>
      <c r="M51" s="30">
        <f t="shared" si="2"/>
        <v>21199007.057629898</v>
      </c>
      <c r="N51" s="40"/>
      <c r="O51" s="76"/>
      <c r="P51" s="77"/>
      <c r="Q51" s="77"/>
      <c r="R51" s="77"/>
      <c r="S51" s="78"/>
      <c r="T51" s="78"/>
    </row>
    <row r="52" spans="1:20" s="79" customFormat="1" ht="15" x14ac:dyDescent="0.25">
      <c r="A52" s="73">
        <v>2018</v>
      </c>
      <c r="B52" s="74" t="s">
        <v>72</v>
      </c>
      <c r="C52" s="73" t="s">
        <v>29</v>
      </c>
      <c r="D52" s="73" t="s">
        <v>73</v>
      </c>
      <c r="E52" s="73" t="s">
        <v>93</v>
      </c>
      <c r="F52" s="73" t="s">
        <v>61</v>
      </c>
      <c r="G52" s="73">
        <v>400</v>
      </c>
      <c r="H52" s="75">
        <v>0</v>
      </c>
      <c r="I52" s="30">
        <v>151053000</v>
      </c>
      <c r="J52" s="30">
        <v>151053000</v>
      </c>
      <c r="K52" s="39">
        <v>1</v>
      </c>
      <c r="L52" s="30">
        <f t="shared" si="3"/>
        <v>0</v>
      </c>
      <c r="M52" s="30">
        <f t="shared" si="2"/>
        <v>0</v>
      </c>
      <c r="N52" s="40"/>
      <c r="O52" s="76"/>
      <c r="P52" s="77"/>
      <c r="Q52" s="77"/>
      <c r="R52" s="77"/>
      <c r="S52" s="78"/>
      <c r="T52" s="78"/>
    </row>
    <row r="53" spans="1:20" s="79" customFormat="1" ht="15" x14ac:dyDescent="0.25">
      <c r="A53" s="73">
        <v>2018</v>
      </c>
      <c r="B53" s="74" t="s">
        <v>72</v>
      </c>
      <c r="C53" s="73" t="s">
        <v>29</v>
      </c>
      <c r="D53" s="73" t="s">
        <v>119</v>
      </c>
      <c r="E53" s="73" t="s">
        <v>23</v>
      </c>
      <c r="F53" s="73" t="s">
        <v>30</v>
      </c>
      <c r="G53" s="73">
        <v>220</v>
      </c>
      <c r="H53" s="75">
        <v>0.36432591939999998</v>
      </c>
      <c r="I53" s="30">
        <v>667152000</v>
      </c>
      <c r="J53" s="30">
        <v>610187453</v>
      </c>
      <c r="K53" s="39">
        <v>0.91461533953282015</v>
      </c>
      <c r="L53" s="30">
        <f t="shared" si="3"/>
        <v>56964547</v>
      </c>
      <c r="M53" s="30">
        <f t="shared" si="2"/>
        <v>20753660.95897951</v>
      </c>
      <c r="N53" s="40" t="s">
        <v>218</v>
      </c>
      <c r="O53" s="76"/>
      <c r="P53" s="77"/>
      <c r="Q53" s="77"/>
      <c r="R53" s="77"/>
      <c r="S53" s="78"/>
      <c r="T53" s="78"/>
    </row>
    <row r="54" spans="1:20" s="79" customFormat="1" ht="15" x14ac:dyDescent="0.25">
      <c r="A54" s="73">
        <v>2018</v>
      </c>
      <c r="B54" s="74" t="s">
        <v>74</v>
      </c>
      <c r="C54" s="73" t="s">
        <v>20</v>
      </c>
      <c r="D54" s="73" t="s">
        <v>75</v>
      </c>
      <c r="E54" s="73" t="s">
        <v>93</v>
      </c>
      <c r="F54" s="73" t="s">
        <v>58</v>
      </c>
      <c r="G54" s="73">
        <v>375</v>
      </c>
      <c r="H54" s="75">
        <v>1</v>
      </c>
      <c r="I54" s="30">
        <v>192259000</v>
      </c>
      <c r="J54" s="30">
        <v>93148000</v>
      </c>
      <c r="K54" s="39">
        <v>0.48449227344363593</v>
      </c>
      <c r="L54" s="30">
        <f t="shared" si="3"/>
        <v>99111000</v>
      </c>
      <c r="M54" s="30">
        <f t="shared" si="2"/>
        <v>99111000</v>
      </c>
      <c r="N54" s="40" t="s">
        <v>218</v>
      </c>
      <c r="O54" s="76"/>
      <c r="P54" s="77"/>
      <c r="Q54" s="77"/>
      <c r="R54" s="77"/>
      <c r="S54" s="78"/>
      <c r="T54" s="78"/>
    </row>
    <row r="55" spans="1:20" s="79" customFormat="1" ht="15" x14ac:dyDescent="0.25">
      <c r="A55" s="73">
        <v>2018</v>
      </c>
      <c r="B55" s="74" t="s">
        <v>74</v>
      </c>
      <c r="C55" s="73" t="s">
        <v>20</v>
      </c>
      <c r="D55" s="73" t="s">
        <v>118</v>
      </c>
      <c r="E55" s="73" t="s">
        <v>23</v>
      </c>
      <c r="F55" s="73" t="s">
        <v>27</v>
      </c>
      <c r="G55" s="73">
        <v>215</v>
      </c>
      <c r="H55" s="75">
        <v>0.38527220820000002</v>
      </c>
      <c r="I55" s="30">
        <v>606354000</v>
      </c>
      <c r="J55" s="30">
        <v>444042001</v>
      </c>
      <c r="K55" s="39">
        <v>0.73231478806109962</v>
      </c>
      <c r="L55" s="30">
        <f t="shared" si="3"/>
        <v>162311999</v>
      </c>
      <c r="M55" s="30">
        <f t="shared" si="2"/>
        <v>62534302.272086196</v>
      </c>
      <c r="N55" s="40"/>
      <c r="O55" s="76"/>
      <c r="P55" s="77"/>
      <c r="Q55" s="77"/>
      <c r="R55" s="77"/>
      <c r="S55" s="78"/>
      <c r="T55" s="78"/>
    </row>
    <row r="56" spans="1:20" s="79" customFormat="1" ht="15" x14ac:dyDescent="0.25">
      <c r="A56" s="73">
        <v>2018</v>
      </c>
      <c r="B56" s="74" t="s">
        <v>76</v>
      </c>
      <c r="C56" s="73" t="s">
        <v>29</v>
      </c>
      <c r="D56" s="73" t="s">
        <v>166</v>
      </c>
      <c r="E56" s="73" t="s">
        <v>93</v>
      </c>
      <c r="F56" s="73" t="s">
        <v>61</v>
      </c>
      <c r="G56" s="73">
        <v>450</v>
      </c>
      <c r="H56" s="75">
        <v>1</v>
      </c>
      <c r="I56" s="30">
        <v>152663000</v>
      </c>
      <c r="J56" s="30">
        <v>135663000</v>
      </c>
      <c r="K56" s="39">
        <v>0.88864361371124634</v>
      </c>
      <c r="L56" s="30">
        <f t="shared" si="3"/>
        <v>17000000</v>
      </c>
      <c r="M56" s="30">
        <f t="shared" si="2"/>
        <v>17000000</v>
      </c>
      <c r="N56" s="40" t="s">
        <v>218</v>
      </c>
      <c r="O56" s="76"/>
      <c r="P56" s="77"/>
      <c r="Q56" s="77"/>
      <c r="R56" s="77"/>
      <c r="S56" s="78"/>
      <c r="T56" s="78"/>
    </row>
    <row r="57" spans="1:20" s="79" customFormat="1" ht="15" x14ac:dyDescent="0.25">
      <c r="A57" s="73">
        <v>2018</v>
      </c>
      <c r="B57" s="74" t="s">
        <v>76</v>
      </c>
      <c r="C57" s="73" t="s">
        <v>29</v>
      </c>
      <c r="D57" s="73" t="s">
        <v>117</v>
      </c>
      <c r="E57" s="73" t="s">
        <v>23</v>
      </c>
      <c r="F57" s="73" t="s">
        <v>30</v>
      </c>
      <c r="G57" s="73">
        <v>255</v>
      </c>
      <c r="H57" s="75">
        <v>0.46721269869999998</v>
      </c>
      <c r="I57" s="30">
        <v>598908000</v>
      </c>
      <c r="J57" s="30">
        <v>525328813</v>
      </c>
      <c r="K57" s="39">
        <v>0.87714442451929175</v>
      </c>
      <c r="L57" s="30">
        <f t="shared" si="3"/>
        <v>73579187</v>
      </c>
      <c r="M57" s="30">
        <f t="shared" si="2"/>
        <v>34377130.526421957</v>
      </c>
      <c r="N57" s="40"/>
      <c r="O57" s="76"/>
      <c r="P57" s="77"/>
      <c r="Q57" s="77"/>
      <c r="R57" s="77"/>
      <c r="S57" s="78"/>
      <c r="T57" s="78"/>
    </row>
    <row r="58" spans="1:20" s="79" customFormat="1" ht="15" x14ac:dyDescent="0.25">
      <c r="A58" s="73">
        <v>2018</v>
      </c>
      <c r="B58" s="74" t="s">
        <v>77</v>
      </c>
      <c r="C58" s="73" t="s">
        <v>20</v>
      </c>
      <c r="D58" s="73" t="s">
        <v>78</v>
      </c>
      <c r="E58" s="73" t="s">
        <v>93</v>
      </c>
      <c r="F58" s="73" t="s">
        <v>58</v>
      </c>
      <c r="G58" s="73">
        <v>425</v>
      </c>
      <c r="H58" s="75">
        <v>1</v>
      </c>
      <c r="I58" s="30">
        <v>177428000</v>
      </c>
      <c r="J58" s="30">
        <v>152913000</v>
      </c>
      <c r="K58" s="39">
        <v>0.86183127803954285</v>
      </c>
      <c r="L58" s="30">
        <f t="shared" si="3"/>
        <v>24515000</v>
      </c>
      <c r="M58" s="30">
        <f t="shared" si="2"/>
        <v>24515000</v>
      </c>
      <c r="N58" s="40" t="s">
        <v>218</v>
      </c>
      <c r="O58" s="76"/>
      <c r="P58" s="77"/>
      <c r="Q58" s="77"/>
      <c r="R58" s="77"/>
      <c r="S58" s="78"/>
      <c r="T58" s="78"/>
    </row>
    <row r="59" spans="1:20" s="79" customFormat="1" ht="15" x14ac:dyDescent="0.25">
      <c r="A59" s="73">
        <v>2018</v>
      </c>
      <c r="B59" s="74" t="s">
        <v>77</v>
      </c>
      <c r="C59" s="73" t="s">
        <v>20</v>
      </c>
      <c r="D59" s="73" t="s">
        <v>116</v>
      </c>
      <c r="E59" s="73" t="s">
        <v>23</v>
      </c>
      <c r="F59" s="73" t="s">
        <v>27</v>
      </c>
      <c r="G59" s="73">
        <v>235</v>
      </c>
      <c r="H59" s="75">
        <v>0.45170366299999998</v>
      </c>
      <c r="I59" s="30">
        <v>600525000</v>
      </c>
      <c r="J59" s="30">
        <v>491875387</v>
      </c>
      <c r="K59" s="39">
        <v>0.81907562049873028</v>
      </c>
      <c r="L59" s="30">
        <f t="shared" si="3"/>
        <v>108649613</v>
      </c>
      <c r="M59" s="30">
        <f t="shared" si="2"/>
        <v>49077428.175632417</v>
      </c>
      <c r="N59" s="40"/>
      <c r="O59" s="76"/>
      <c r="P59" s="77"/>
      <c r="Q59" s="77"/>
      <c r="R59" s="77"/>
      <c r="S59" s="78"/>
      <c r="T59" s="78"/>
    </row>
    <row r="60" spans="1:20" s="79" customFormat="1" ht="15" x14ac:dyDescent="0.25">
      <c r="A60" s="73">
        <v>2018</v>
      </c>
      <c r="B60" s="74" t="s">
        <v>79</v>
      </c>
      <c r="C60" s="73" t="s">
        <v>20</v>
      </c>
      <c r="D60" s="73" t="s">
        <v>167</v>
      </c>
      <c r="E60" s="73" t="s">
        <v>93</v>
      </c>
      <c r="F60" s="73" t="s">
        <v>58</v>
      </c>
      <c r="G60" s="73">
        <v>375</v>
      </c>
      <c r="H60" s="75">
        <v>1</v>
      </c>
      <c r="I60" s="30">
        <v>108185000</v>
      </c>
      <c r="J60" s="30">
        <v>43241000</v>
      </c>
      <c r="K60" s="39">
        <v>0.39969496695475343</v>
      </c>
      <c r="L60" s="30">
        <f t="shared" si="3"/>
        <v>64944000</v>
      </c>
      <c r="M60" s="30">
        <f t="shared" si="2"/>
        <v>64944000</v>
      </c>
      <c r="N60" s="40" t="s">
        <v>218</v>
      </c>
      <c r="O60" s="76"/>
      <c r="P60" s="77"/>
      <c r="Q60" s="77"/>
      <c r="R60" s="77"/>
      <c r="S60" s="78"/>
      <c r="T60" s="78"/>
    </row>
    <row r="61" spans="1:20" s="79" customFormat="1" ht="15" x14ac:dyDescent="0.25">
      <c r="A61" s="73">
        <v>2018</v>
      </c>
      <c r="B61" s="74" t="s">
        <v>79</v>
      </c>
      <c r="C61" s="73" t="s">
        <v>20</v>
      </c>
      <c r="D61" s="73" t="s">
        <v>115</v>
      </c>
      <c r="E61" s="73" t="s">
        <v>23</v>
      </c>
      <c r="F61" s="73" t="s">
        <v>27</v>
      </c>
      <c r="G61" s="73">
        <v>200</v>
      </c>
      <c r="H61" s="75">
        <v>0.29510113449999997</v>
      </c>
      <c r="I61" s="30">
        <v>353406000</v>
      </c>
      <c r="J61" s="30">
        <v>352029022</v>
      </c>
      <c r="K61" s="39">
        <v>0.99610369376864005</v>
      </c>
      <c r="L61" s="30">
        <f t="shared" si="3"/>
        <v>1376978</v>
      </c>
      <c r="M61" s="30">
        <f t="shared" si="2"/>
        <v>406347.76998154097</v>
      </c>
      <c r="N61" s="40"/>
      <c r="O61" s="76"/>
      <c r="P61" s="77"/>
      <c r="Q61" s="77"/>
      <c r="R61" s="77"/>
      <c r="S61" s="78"/>
      <c r="T61" s="78"/>
    </row>
    <row r="62" spans="1:20" s="79" customFormat="1" ht="15" x14ac:dyDescent="0.25">
      <c r="A62" s="73">
        <v>2018</v>
      </c>
      <c r="B62" s="74" t="s">
        <v>79</v>
      </c>
      <c r="C62" s="73" t="s">
        <v>29</v>
      </c>
      <c r="D62" s="73" t="s">
        <v>80</v>
      </c>
      <c r="E62" s="73" t="s">
        <v>93</v>
      </c>
      <c r="F62" s="73" t="s">
        <v>61</v>
      </c>
      <c r="G62" s="73">
        <v>410</v>
      </c>
      <c r="H62" s="75">
        <v>1</v>
      </c>
      <c r="I62" s="30">
        <v>70009000</v>
      </c>
      <c r="J62" s="30">
        <v>44922000</v>
      </c>
      <c r="K62" s="39">
        <v>0.64166035795397736</v>
      </c>
      <c r="L62" s="30">
        <f t="shared" si="3"/>
        <v>25087000</v>
      </c>
      <c r="M62" s="30">
        <f t="shared" si="2"/>
        <v>25087000</v>
      </c>
      <c r="N62" s="40" t="s">
        <v>218</v>
      </c>
      <c r="O62" s="76"/>
      <c r="P62" s="77"/>
      <c r="Q62" s="77"/>
      <c r="R62" s="77"/>
      <c r="S62" s="78"/>
      <c r="T62" s="78"/>
    </row>
    <row r="63" spans="1:20" s="79" customFormat="1" ht="15" x14ac:dyDescent="0.25">
      <c r="A63" s="73">
        <v>2018</v>
      </c>
      <c r="B63" s="74" t="s">
        <v>79</v>
      </c>
      <c r="C63" s="73" t="s">
        <v>29</v>
      </c>
      <c r="D63" s="73" t="s">
        <v>114</v>
      </c>
      <c r="E63" s="73" t="s">
        <v>23</v>
      </c>
      <c r="F63" s="73" t="s">
        <v>30</v>
      </c>
      <c r="G63" s="73">
        <v>210</v>
      </c>
      <c r="H63" s="75">
        <v>0.42999344979999998</v>
      </c>
      <c r="I63" s="30">
        <v>230031000</v>
      </c>
      <c r="J63" s="30">
        <v>223582354</v>
      </c>
      <c r="K63" s="39">
        <v>0.97196618716607763</v>
      </c>
      <c r="L63" s="30">
        <f t="shared" si="3"/>
        <v>6448646</v>
      </c>
      <c r="M63" s="30">
        <f t="shared" si="2"/>
        <v>2772875.5400789706</v>
      </c>
      <c r="N63" s="40"/>
      <c r="O63" s="76"/>
      <c r="P63" s="77"/>
      <c r="Q63" s="77"/>
      <c r="R63" s="77"/>
      <c r="S63" s="78"/>
      <c r="T63" s="78"/>
    </row>
    <row r="64" spans="1:20" s="79" customFormat="1" ht="15" x14ac:dyDescent="0.25">
      <c r="A64" s="73">
        <v>2018</v>
      </c>
      <c r="B64" s="74" t="s">
        <v>81</v>
      </c>
      <c r="C64" s="73" t="s">
        <v>20</v>
      </c>
      <c r="D64" s="73" t="s">
        <v>187</v>
      </c>
      <c r="E64" s="73" t="s">
        <v>93</v>
      </c>
      <c r="F64" s="73" t="s">
        <v>58</v>
      </c>
      <c r="G64" s="73">
        <v>435</v>
      </c>
      <c r="H64" s="75">
        <v>0.98798953950000001</v>
      </c>
      <c r="I64" s="30">
        <v>172854000</v>
      </c>
      <c r="J64" s="30">
        <v>123954000</v>
      </c>
      <c r="K64" s="39">
        <v>0.717102294421882</v>
      </c>
      <c r="L64" s="30">
        <f t="shared" si="3"/>
        <v>48900000</v>
      </c>
      <c r="M64" s="30">
        <f t="shared" si="2"/>
        <v>48312688.481550001</v>
      </c>
      <c r="N64" s="40" t="s">
        <v>218</v>
      </c>
      <c r="O64" s="76"/>
      <c r="P64" s="77"/>
      <c r="Q64" s="77"/>
      <c r="R64" s="77"/>
      <c r="S64" s="78"/>
      <c r="T64" s="78"/>
    </row>
    <row r="65" spans="1:20" s="79" customFormat="1" ht="15" x14ac:dyDescent="0.25">
      <c r="A65" s="73">
        <v>2019</v>
      </c>
      <c r="B65" s="74" t="s">
        <v>82</v>
      </c>
      <c r="C65" s="73" t="s">
        <v>29</v>
      </c>
      <c r="D65" s="73" t="s">
        <v>188</v>
      </c>
      <c r="E65" s="73" t="s">
        <v>93</v>
      </c>
      <c r="F65" s="73" t="s">
        <v>61</v>
      </c>
      <c r="G65" s="73">
        <v>435</v>
      </c>
      <c r="H65" s="75">
        <v>1</v>
      </c>
      <c r="I65" s="30">
        <v>186724000</v>
      </c>
      <c r="J65" s="30">
        <v>172474000</v>
      </c>
      <c r="K65" s="39">
        <v>0.92368415415265315</v>
      </c>
      <c r="L65" s="30">
        <f t="shared" si="3"/>
        <v>14250000</v>
      </c>
      <c r="M65" s="30">
        <f t="shared" si="2"/>
        <v>14250000</v>
      </c>
      <c r="N65" s="40" t="s">
        <v>218</v>
      </c>
      <c r="O65" s="76"/>
      <c r="P65" s="77"/>
      <c r="Q65" s="77"/>
      <c r="R65" s="77"/>
      <c r="S65" s="78"/>
      <c r="T65" s="78"/>
    </row>
    <row r="66" spans="1:20" s="79" customFormat="1" ht="15" x14ac:dyDescent="0.25">
      <c r="A66" s="73">
        <v>2019</v>
      </c>
      <c r="B66" s="74" t="s">
        <v>83</v>
      </c>
      <c r="C66" s="73" t="s">
        <v>20</v>
      </c>
      <c r="D66" s="73" t="s">
        <v>189</v>
      </c>
      <c r="E66" s="73" t="s">
        <v>93</v>
      </c>
      <c r="F66" s="73" t="s">
        <v>58</v>
      </c>
      <c r="G66" s="73">
        <v>415</v>
      </c>
      <c r="H66" s="75">
        <v>0.89101953789999999</v>
      </c>
      <c r="I66" s="30">
        <v>187956000</v>
      </c>
      <c r="J66" s="30">
        <v>187956000</v>
      </c>
      <c r="K66" s="39">
        <v>1</v>
      </c>
      <c r="L66" s="30">
        <f t="shared" si="3"/>
        <v>0</v>
      </c>
      <c r="M66" s="30">
        <f t="shared" si="2"/>
        <v>0</v>
      </c>
      <c r="N66" s="40"/>
      <c r="O66" s="76"/>
      <c r="P66" s="77"/>
      <c r="Q66" s="77"/>
      <c r="R66" s="77"/>
      <c r="S66" s="78"/>
      <c r="T66" s="78"/>
    </row>
    <row r="67" spans="1:20" s="79" customFormat="1" ht="15" x14ac:dyDescent="0.25">
      <c r="A67" s="73">
        <v>2020</v>
      </c>
      <c r="B67" s="74" t="s">
        <v>94</v>
      </c>
      <c r="C67" s="73" t="s">
        <v>20</v>
      </c>
      <c r="D67" s="73" t="s">
        <v>229</v>
      </c>
      <c r="E67" s="73" t="s">
        <v>23</v>
      </c>
      <c r="F67" s="73" t="s">
        <v>27</v>
      </c>
      <c r="G67" s="73">
        <v>205</v>
      </c>
      <c r="H67" s="75">
        <v>0.20517452920000001</v>
      </c>
      <c r="I67" s="30">
        <v>523509000</v>
      </c>
      <c r="J67" s="30">
        <v>523375000</v>
      </c>
      <c r="K67" s="39">
        <v>0.99974403496405984</v>
      </c>
      <c r="L67" s="30">
        <f t="shared" si="3"/>
        <v>134000</v>
      </c>
      <c r="M67" s="30">
        <f t="shared" si="2"/>
        <v>27493.386912800001</v>
      </c>
      <c r="N67" s="40"/>
      <c r="O67" s="76"/>
      <c r="P67" s="77"/>
      <c r="Q67" s="77"/>
      <c r="R67" s="77"/>
      <c r="S67" s="78"/>
      <c r="T67" s="78"/>
    </row>
    <row r="68" spans="1:20" s="79" customFormat="1" ht="15" x14ac:dyDescent="0.25">
      <c r="A68" s="73">
        <v>2020</v>
      </c>
      <c r="B68" s="74" t="s">
        <v>96</v>
      </c>
      <c r="C68" s="73" t="s">
        <v>29</v>
      </c>
      <c r="D68" s="73" t="s">
        <v>230</v>
      </c>
      <c r="E68" s="73" t="s">
        <v>23</v>
      </c>
      <c r="F68" s="73" t="s">
        <v>30</v>
      </c>
      <c r="G68" s="73">
        <v>200</v>
      </c>
      <c r="H68" s="75">
        <v>0.18661176209999999</v>
      </c>
      <c r="I68" s="30">
        <v>567147000</v>
      </c>
      <c r="J68" s="30">
        <v>567147000</v>
      </c>
      <c r="K68" s="39">
        <v>1</v>
      </c>
      <c r="L68" s="30">
        <f t="shared" si="3"/>
        <v>0</v>
      </c>
      <c r="M68" s="30">
        <f t="shared" si="2"/>
        <v>0</v>
      </c>
      <c r="N68" s="40"/>
      <c r="O68" s="76"/>
      <c r="P68" s="77"/>
      <c r="Q68" s="77"/>
      <c r="R68" s="77"/>
      <c r="S68" s="78"/>
      <c r="T68" s="78"/>
    </row>
  </sheetData>
  <sortState xmlns:xlrd2="http://schemas.microsoft.com/office/spreadsheetml/2017/richdata2" ref="A12:N63">
    <sortCondition ref="B12:B63"/>
    <sortCondition ref="F12:F63"/>
  </sortState>
  <mergeCells count="2">
    <mergeCell ref="A1:T7"/>
    <mergeCell ref="H9:I9"/>
  </mergeCells>
  <pageMargins left="0.25" right="0.25" top="0.75" bottom="0.75" header="0.3" footer="0.3"/>
  <pageSetup scale="5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Redemption &amp; Maturity Tracker</vt:lpstr>
      <vt:lpstr>Tender Tracker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Hebert, Alyssa A</dc:creator>
  <cp:lastModifiedBy>Hebert, Alyssa A</cp:lastModifiedBy>
  <dcterms:created xsi:type="dcterms:W3CDTF">2023-01-31T20:00:52Z</dcterms:created>
  <dcterms:modified xsi:type="dcterms:W3CDTF">2024-05-01T19:35:07Z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e20156e-8ff9-4098-bbf6-fbcae2f0b5f0_Enabled">
    <vt:lpwstr>true</vt:lpwstr>
  </property>
  <property fmtid="{D5CDD505-2E9C-101B-9397-08002B2CF9AE}" pid="3" name="MSIP_Label_4e20156e-8ff9-4098-bbf6-fbcae2f0b5f0_SetDate">
    <vt:lpwstr>2023-03-07T20:15:53Z</vt:lpwstr>
  </property>
  <property fmtid="{D5CDD505-2E9C-101B-9397-08002B2CF9AE}" pid="4" name="MSIP_Label_4e20156e-8ff9-4098-bbf6-fbcae2f0b5f0_Method">
    <vt:lpwstr>Privileged</vt:lpwstr>
  </property>
  <property fmtid="{D5CDD505-2E9C-101B-9397-08002B2CF9AE}" pid="5" name="MSIP_Label_4e20156e-8ff9-4098-bbf6-fbcae2f0b5f0_Name">
    <vt:lpwstr>Non-Confidential Information</vt:lpwstr>
  </property>
  <property fmtid="{D5CDD505-2E9C-101B-9397-08002B2CF9AE}" pid="6" name="MSIP_Label_4e20156e-8ff9-4098-bbf6-fbcae2f0b5f0_SiteId">
    <vt:lpwstr>e6baca02-d986-4077-8053-30de7d5e0d58</vt:lpwstr>
  </property>
  <property fmtid="{D5CDD505-2E9C-101B-9397-08002B2CF9AE}" pid="7" name="MSIP_Label_4e20156e-8ff9-4098-bbf6-fbcae2f0b5f0_ActionId">
    <vt:lpwstr>89600eb1-82ad-4eb9-9c14-7c9f4d6cd5ae</vt:lpwstr>
  </property>
  <property fmtid="{D5CDD505-2E9C-101B-9397-08002B2CF9AE}" pid="8" name="MSIP_Label_4e20156e-8ff9-4098-bbf6-fbcae2f0b5f0_ContentBits">
    <vt:lpwstr>0</vt:lpwstr>
  </property>
</Properties>
</file>